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E56" i="1"/>
  <c r="G62"/>
  <c r="G20"/>
  <c r="E59"/>
  <c r="G59" s="1"/>
  <c r="E58"/>
  <c r="G58" s="1"/>
  <c r="E57"/>
  <c r="G57" s="1"/>
  <c r="E55"/>
  <c r="G55" s="1"/>
  <c r="E54"/>
  <c r="G54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7"/>
  <c r="G37" s="1"/>
  <c r="E36"/>
  <c r="G36" s="1"/>
  <c r="E35"/>
  <c r="G35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19"/>
  <c r="G19" s="1"/>
  <c r="E18"/>
  <c r="G18" s="1"/>
  <c r="E17"/>
  <c r="G17" s="1"/>
  <c r="E16"/>
  <c r="G16" s="1"/>
  <c r="E13"/>
  <c r="G13" s="1"/>
  <c r="E10"/>
  <c r="G10" s="1"/>
  <c r="E9"/>
  <c r="G9" s="1"/>
  <c r="E8"/>
  <c r="G8" s="1"/>
  <c r="E7"/>
  <c r="G7" s="1"/>
  <c r="E6"/>
  <c r="G6" s="1"/>
  <c r="E5"/>
  <c r="G5" s="1"/>
  <c r="C61"/>
  <c r="D61"/>
  <c r="E61"/>
  <c r="F61"/>
  <c r="G61"/>
  <c r="C53"/>
  <c r="D53"/>
  <c r="F53"/>
  <c r="C39"/>
  <c r="D39"/>
  <c r="E39"/>
  <c r="F39"/>
  <c r="C34"/>
  <c r="D34"/>
  <c r="E34"/>
  <c r="F34"/>
  <c r="C23"/>
  <c r="C22" s="1"/>
  <c r="D23"/>
  <c r="E23"/>
  <c r="E22" s="1"/>
  <c r="F23"/>
  <c r="C15"/>
  <c r="D15"/>
  <c r="E15"/>
  <c r="F15"/>
  <c r="C12"/>
  <c r="D12"/>
  <c r="E12"/>
  <c r="F12"/>
  <c r="F4"/>
  <c r="E4"/>
  <c r="D4"/>
  <c r="C4"/>
  <c r="C64" s="1"/>
  <c r="B15"/>
  <c r="B12"/>
  <c r="B4"/>
  <c r="B34"/>
  <c r="C71" i="2"/>
  <c r="B71"/>
  <c r="D72"/>
  <c r="D71" s="1"/>
  <c r="C4"/>
  <c r="B4"/>
  <c r="B57"/>
  <c r="C69"/>
  <c r="C57" s="1"/>
  <c r="D68"/>
  <c r="D67"/>
  <c r="D66"/>
  <c r="D65"/>
  <c r="D64"/>
  <c r="D63"/>
  <c r="D62"/>
  <c r="D61"/>
  <c r="D60"/>
  <c r="D59"/>
  <c r="D58"/>
  <c r="C53"/>
  <c r="B53"/>
  <c r="D55"/>
  <c r="D54"/>
  <c r="D53" s="1"/>
  <c r="C49"/>
  <c r="B49"/>
  <c r="D51"/>
  <c r="D50"/>
  <c r="D49" s="1"/>
  <c r="C45"/>
  <c r="C44" s="1"/>
  <c r="B45"/>
  <c r="B44" s="1"/>
  <c r="D47"/>
  <c r="D46"/>
  <c r="D45" s="1"/>
  <c r="C40"/>
  <c r="B40"/>
  <c r="D42"/>
  <c r="D41"/>
  <c r="D40" s="1"/>
  <c r="C36"/>
  <c r="B36"/>
  <c r="D38"/>
  <c r="D37"/>
  <c r="D36" s="1"/>
  <c r="C32"/>
  <c r="B32"/>
  <c r="D34"/>
  <c r="D33"/>
  <c r="D32" s="1"/>
  <c r="C28"/>
  <c r="B28"/>
  <c r="D30"/>
  <c r="D29"/>
  <c r="D28" s="1"/>
  <c r="C24"/>
  <c r="B24"/>
  <c r="D26"/>
  <c r="D25"/>
  <c r="D24" s="1"/>
  <c r="C20"/>
  <c r="C19" s="1"/>
  <c r="B20"/>
  <c r="B19" s="1"/>
  <c r="D22"/>
  <c r="D21"/>
  <c r="D20" s="1"/>
  <c r="D19" s="1"/>
  <c r="C12"/>
  <c r="B12"/>
  <c r="D17"/>
  <c r="D16"/>
  <c r="D15"/>
  <c r="D14"/>
  <c r="D13"/>
  <c r="C8"/>
  <c r="B8"/>
  <c r="D10"/>
  <c r="D9"/>
  <c r="D6"/>
  <c r="D5"/>
  <c r="G34" i="1" l="1"/>
  <c r="G23"/>
  <c r="G39"/>
  <c r="F22"/>
  <c r="D22"/>
  <c r="D64" s="1"/>
  <c r="F64"/>
  <c r="E53"/>
  <c r="E64" s="1"/>
  <c r="G56"/>
  <c r="G22"/>
  <c r="D4" i="2"/>
  <c r="C74"/>
  <c r="D8"/>
  <c r="D12"/>
  <c r="B74"/>
  <c r="D69"/>
  <c r="D57" s="1"/>
  <c r="D44" s="1"/>
  <c r="D74" l="1"/>
  <c r="B39" i="1"/>
  <c r="G53" l="1"/>
  <c r="G15"/>
  <c r="G12"/>
  <c r="G4"/>
  <c r="G64" l="1"/>
  <c r="B23"/>
  <c r="B53"/>
  <c r="B61"/>
  <c r="B22" l="1"/>
  <c r="B64" s="1"/>
</calcChain>
</file>

<file path=xl/sharedStrings.xml><?xml version="1.0" encoding="utf-8"?>
<sst xmlns="http://schemas.openxmlformats.org/spreadsheetml/2006/main" count="128" uniqueCount="111">
  <si>
    <t>ESTRUCTURA ECONÒMICA</t>
  </si>
  <si>
    <t>SUBSECTORS, TRANSFERÈNCIES INTERNES, HOMOGENEITZACIONS I PRESSUPOST CONSOLIDAT/HOMOGENEITZAT</t>
  </si>
  <si>
    <t>Capítol/article/concepte/subconcepte</t>
  </si>
  <si>
    <t>AGIB</t>
  </si>
  <si>
    <t>ATIB</t>
  </si>
  <si>
    <t>SSIB</t>
  </si>
  <si>
    <t>Total general</t>
  </si>
  <si>
    <t>TT.II.</t>
  </si>
  <si>
    <t>Consolidat</t>
  </si>
  <si>
    <t>PRESSUPOSTS GENERALS DE LA COMUNITAT AUTÒNOMA IB 2013. SECTOR PÚBLIC ADMINISTRATIU. DRETS RECONEGUTS NETS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</si>
  <si>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</si>
  <si>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</si>
  <si>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</si>
  <si>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</si>
  <si>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</si>
  <si>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</si>
  <si>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</si>
  <si>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</si>
  <si>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</si>
  <si>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</si>
  <si>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</si>
  <si>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</si>
  <si>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</si>
  <si>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</si>
  <si>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</si>
  <si>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</si>
  <si>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</si>
  <si>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</si>
  <si>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</si>
  <si>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1/60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</si>
  <si>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</si>
  <si>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</si>
  <si>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</si>
  <si>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</si>
  <si>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</si>
  <si>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</si>
  <si>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</si>
  <si>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</si>
  <si>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</si>
  <si>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</si>
  <si>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Fondo de competitividad</t>
  </si>
  <si>
    <t>Compensació pagaments iP</t>
  </si>
  <si>
    <t>5.- Aportacions alíenes</t>
  </si>
  <si>
    <t>De l'Estat</t>
  </si>
  <si>
    <t>D'empreses públiques i d'altres EEPP de la CAIB</t>
  </si>
  <si>
    <t>De comunitats autònomes</t>
  </si>
  <si>
    <t>De corporacions locals</t>
  </si>
  <si>
    <t>De families i institucions dense finalitat de lucre</t>
  </si>
  <si>
    <t>De l'exterior</t>
  </si>
  <si>
    <t>6.- Finançament aliè (deute/préstecs)</t>
  </si>
  <si>
    <t>Préstecs rebuts en moneda nacional</t>
  </si>
  <si>
    <t>TOTAL</t>
  </si>
  <si>
    <t>11100.- Impost patrimoni</t>
  </si>
  <si>
    <t>Impost patrimoni</t>
  </si>
  <si>
    <t>Compensació pagaments IP</t>
  </si>
  <si>
    <t>10000.- TA IRPF</t>
  </si>
  <si>
    <t>TA IRPF BAC 98%</t>
  </si>
  <si>
    <t>TA IRPF liquidació (n-2)</t>
  </si>
  <si>
    <t>Total TA IRPF</t>
  </si>
  <si>
    <t>21000.- IVA</t>
  </si>
  <si>
    <t>IVA BAC 98%</t>
  </si>
  <si>
    <t>IVA liquidació (n-2)</t>
  </si>
  <si>
    <t>IVA reintegrament 1/60 liquidació negativa 2008 no compensada</t>
  </si>
  <si>
    <t>IVA aplaçament 60/120 mensualitats reintegrament liquidacions negatives 2008/09</t>
  </si>
  <si>
    <t>22001.- IE Cervesa</t>
  </si>
  <si>
    <t>IE cervesa BAC 98%</t>
  </si>
  <si>
    <t>IE cervesa liquidació (n-2)</t>
  </si>
  <si>
    <t>22003.- IE alcohol/begudes derivades</t>
  </si>
  <si>
    <t>IE alcohol/begudes derivades BAC 98%</t>
  </si>
  <si>
    <t>Liquidació IE alcohol/begudes derivades (n-2)</t>
  </si>
  <si>
    <t>22004.- IE labors del tabac</t>
  </si>
  <si>
    <t>IE labors del tabac BAC 98%</t>
  </si>
  <si>
    <t>Liquidació IE labors del tabac (n-2)</t>
  </si>
  <si>
    <t>22005.- IE hidrocarburs</t>
  </si>
  <si>
    <t>IE hidrocarburs BAC 98%</t>
  </si>
  <si>
    <t>Liquidació IE hidrocarburs (n-2)</t>
  </si>
  <si>
    <t>22007.- IE productes intermedis</t>
  </si>
  <si>
    <t>IE productes intermedis BAC 98%</t>
  </si>
  <si>
    <t>Liquidació IE productes intermedis (n-2)</t>
  </si>
  <si>
    <t>22009.- IE electricitat</t>
  </si>
  <si>
    <t>IE electricitat BAC 98%</t>
  </si>
  <si>
    <t>Total finançament autonòmic</t>
  </si>
  <si>
    <t>Ajusts interns</t>
  </si>
  <si>
    <t>DRN ajustats</t>
  </si>
  <si>
    <t>Liquidació IE electricitat (n-2)</t>
  </si>
  <si>
    <t>40001.- Fons de garantia</t>
  </si>
  <si>
    <t>Liquidació fons de garantia (n-2)</t>
  </si>
  <si>
    <t>40002.- Fons de suficiència</t>
  </si>
  <si>
    <t>Liquidació fons de suficiència (n-2)</t>
  </si>
  <si>
    <t>40003.- Fons de convergència</t>
  </si>
  <si>
    <t>Liquidació fons de competitivitat (n-2)</t>
  </si>
  <si>
    <t>Liquidació fons de cooperació (n-2)</t>
  </si>
  <si>
    <t>40009.- Liquidació (n-2)</t>
  </si>
  <si>
    <t>IE cevesa</t>
  </si>
  <si>
    <t>IE alcohol/begudes derivades</t>
  </si>
  <si>
    <t>IE labors tabac</t>
  </si>
  <si>
    <t>IE hidrocarbuirs</t>
  </si>
  <si>
    <t>IE productes intermedis</t>
  </si>
  <si>
    <t>IE electricitat</t>
  </si>
  <si>
    <t>FINANÇAMENT AUTONÒMIC</t>
  </si>
  <si>
    <t>Concepte</t>
  </si>
  <si>
    <t>DRN</t>
  </si>
  <si>
    <t>220.__.- Imposts especials cedits</t>
  </si>
  <si>
    <t>400.__.- De l'Administració General</t>
  </si>
  <si>
    <t>IVA reintegrament 1/60 liquidació negativa 2009 no compensada</t>
  </si>
  <si>
    <t>TA IRPF</t>
  </si>
  <si>
    <t>400.__.- Altres</t>
  </si>
  <si>
    <t>IVA reintegrament aplaçament 60/120 mensualitats liquidacions negatives 2008/09</t>
  </si>
  <si>
    <t>IVA, reintegrament per ajornament 60/120 mensualitats devolució liquidacions negatives 2008/09</t>
  </si>
  <si>
    <t>DETALL I AJUSTS ESTRUCTURA FINANÇAMENT</t>
  </si>
  <si>
    <t>PP.GG. CAIB 2013. PRESSUPOST CONSOLIDAT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</si>
</sst>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4" xfId="0" applyFont="1" applyFill="1" applyBorder="1" applyAlignment="1">
      <alignment horizontal="left"/>
    </xf>
    <xf numFmtId="0" fontId="2" fillId="0" borderId="5" xfId="0" applyFont="1" applyBorder="1" applyAlignment="1">
      <alignment horizontal="left" indent="1"/>
    </xf>
    <xf numFmtId="0" fontId="2" fillId="5" borderId="6" xfId="0" applyFont="1" applyFill="1" applyBorder="1" applyAlignment="1">
      <alignment horizontal="left" indent="1"/>
    </xf>
    <xf numFmtId="0" fontId="2" fillId="0" borderId="5" xfId="0" applyFont="1" applyBorder="1" applyAlignment="1">
      <alignment horizontal="left" indent="2"/>
    </xf>
    <xf numFmtId="0" fontId="2" fillId="0" borderId="0" xfId="0" applyFont="1" applyBorder="1" applyAlignment="1">
      <alignment horizontal="left" indent="1"/>
    </xf>
    <xf numFmtId="0" fontId="4" fillId="0" borderId="7" xfId="0" applyFont="1" applyBorder="1" applyAlignment="1">
      <alignment horizontal="left"/>
    </xf>
    <xf numFmtId="0" fontId="4" fillId="0" borderId="0" xfId="0" applyFont="1"/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/>
    </xf>
    <xf numFmtId="4" fontId="3" fillId="4" borderId="4" xfId="0" applyNumberFormat="1" applyFont="1" applyFill="1" applyBorder="1"/>
    <xf numFmtId="4" fontId="2" fillId="0" borderId="5" xfId="0" applyNumberFormat="1" applyFont="1" applyBorder="1"/>
    <xf numFmtId="4" fontId="2" fillId="5" borderId="6" xfId="0" applyNumberFormat="1" applyFont="1" applyFill="1" applyBorder="1"/>
    <xf numFmtId="4" fontId="2" fillId="0" borderId="0" xfId="0" applyNumberFormat="1" applyFont="1"/>
    <xf numFmtId="4" fontId="2" fillId="0" borderId="0" xfId="0" applyNumberFormat="1" applyFont="1" applyBorder="1"/>
    <xf numFmtId="4" fontId="4" fillId="0" borderId="7" xfId="0" applyNumberFormat="1" applyFont="1" applyBorder="1"/>
    <xf numFmtId="4" fontId="4" fillId="0" borderId="5" xfId="0" applyNumberFormat="1" applyFont="1" applyBorder="1"/>
    <xf numFmtId="4" fontId="4" fillId="0" borderId="0" xfId="0" applyNumberFormat="1" applyFont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4" fontId="2" fillId="0" borderId="5" xfId="0" applyNumberFormat="1" applyFont="1" applyBorder="1" applyAlignment="1">
      <alignment horizontal="left" indent="1"/>
    </xf>
    <xf numFmtId="0" fontId="2" fillId="0" borderId="0" xfId="0" applyFont="1" applyBorder="1" applyAlignment="1">
      <alignment horizontal="left" indent="2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39"/>
  <sheetViews>
    <sheetView showZeros="0" tabSelected="1" zoomScale="90" zoomScaleNormal="90" workbookViewId="0">
      <selection sqref="A1:G1"/>
    </sheetView>
  </sheetViews>
  <sheetFormatPr baseColWidth="10" defaultRowHeight="12.75"/>
  <cols>
    <col min="1" max="1" width="50.7109375" style="3" customWidth="1"/>
    <col min="2" max="4" width="14.7109375" style="3" customWidth="1"/>
    <col min="5" max="5" width="14.7109375" style="3" hidden="1" customWidth="1"/>
    <col min="6" max="7" width="14.7109375" style="3" customWidth="1"/>
    <col min="8" max="16384" width="11.42578125" style="3"/>
  </cols>
  <sheetData>
    <row r="1" spans="1:7">
      <c r="A1" s="28" t="s">
        <v>9</v>
      </c>
      <c r="B1" s="28"/>
      <c r="C1" s="28"/>
      <c r="D1" s="28"/>
      <c r="E1" s="28"/>
      <c r="F1" s="28"/>
      <c r="G1" s="28"/>
    </row>
    <row r="2" spans="1:7">
      <c r="A2" s="1" t="s">
        <v>0</v>
      </c>
      <c r="B2" s="29" t="s">
        <v>1</v>
      </c>
      <c r="C2" s="30"/>
      <c r="D2" s="30"/>
      <c r="E2" s="30"/>
      <c r="F2" s="30"/>
      <c r="G2" s="30"/>
    </row>
    <row r="3" spans="1:7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>
      <c r="A4" s="4" t="s">
        <v>10</v>
      </c>
      <c r="B4" s="14">
        <f>SUM(B5:B10)</f>
        <v>460035764.70999998</v>
      </c>
      <c r="C4" s="14">
        <f t="shared" ref="C4:G4" si="0">SUM(C5:C10)</f>
        <v>0</v>
      </c>
      <c r="D4" s="14">
        <f t="shared" si="0"/>
        <v>0</v>
      </c>
      <c r="E4" s="14">
        <f t="shared" si="0"/>
        <v>460035764.70999998</v>
      </c>
      <c r="F4" s="14">
        <f t="shared" si="0"/>
        <v>0</v>
      </c>
      <c r="G4" s="14">
        <f t="shared" si="0"/>
        <v>460035764.70999998</v>
      </c>
    </row>
    <row r="5" spans="1:7">
      <c r="A5" s="5" t="s">
        <v>11</v>
      </c>
      <c r="B5" s="15">
        <v>69212758.549999997</v>
      </c>
      <c r="C5" s="15"/>
      <c r="D5" s="15"/>
      <c r="E5" s="15">
        <f>SUM(B5:D5)</f>
        <v>69212758.549999997</v>
      </c>
      <c r="F5" s="15"/>
      <c r="G5" s="15">
        <f>E5-F5</f>
        <v>69212758.549999997</v>
      </c>
    </row>
    <row r="6" spans="1:7">
      <c r="A6" s="5" t="s">
        <v>12</v>
      </c>
      <c r="B6" s="15">
        <v>43739946.870000005</v>
      </c>
      <c r="C6" s="15"/>
      <c r="D6" s="15"/>
      <c r="E6" s="15">
        <f t="shared" ref="E6:E10" si="1">SUM(B6:D6)</f>
        <v>43739946.870000005</v>
      </c>
      <c r="F6" s="15"/>
      <c r="G6" s="15">
        <f t="shared" ref="G6:G10" si="2">E6-F6</f>
        <v>43739946.870000005</v>
      </c>
    </row>
    <row r="7" spans="1:7">
      <c r="A7" s="5" t="s">
        <v>13</v>
      </c>
      <c r="B7" s="15">
        <v>233283289.98999998</v>
      </c>
      <c r="C7" s="15"/>
      <c r="D7" s="15"/>
      <c r="E7" s="15">
        <f t="shared" si="1"/>
        <v>233283289.98999998</v>
      </c>
      <c r="F7" s="15"/>
      <c r="G7" s="15">
        <f t="shared" si="2"/>
        <v>233283289.98999998</v>
      </c>
    </row>
    <row r="8" spans="1:7">
      <c r="A8" s="5" t="s">
        <v>14</v>
      </c>
      <c r="B8" s="15">
        <v>58685472.560000002</v>
      </c>
      <c r="C8" s="15"/>
      <c r="D8" s="15"/>
      <c r="E8" s="15">
        <f t="shared" si="1"/>
        <v>58685472.560000002</v>
      </c>
      <c r="F8" s="15"/>
      <c r="G8" s="15">
        <f t="shared" si="2"/>
        <v>58685472.560000002</v>
      </c>
    </row>
    <row r="9" spans="1:7">
      <c r="A9" s="5" t="s">
        <v>15</v>
      </c>
      <c r="B9" s="15">
        <v>13540454.48</v>
      </c>
      <c r="C9" s="15"/>
      <c r="D9" s="15"/>
      <c r="E9" s="15">
        <f t="shared" si="1"/>
        <v>13540454.48</v>
      </c>
      <c r="F9" s="15"/>
      <c r="G9" s="15">
        <f t="shared" si="2"/>
        <v>13540454.48</v>
      </c>
    </row>
    <row r="10" spans="1:7">
      <c r="A10" s="5" t="s">
        <v>16</v>
      </c>
      <c r="B10" s="15">
        <v>41573842.259999998</v>
      </c>
      <c r="C10" s="15"/>
      <c r="D10" s="15"/>
      <c r="E10" s="15">
        <f t="shared" si="1"/>
        <v>41573842.259999998</v>
      </c>
      <c r="F10" s="15"/>
      <c r="G10" s="15">
        <f t="shared" si="2"/>
        <v>41573842.259999998</v>
      </c>
    </row>
    <row r="11" spans="1:7">
      <c r="A11" s="5"/>
      <c r="B11" s="15"/>
      <c r="C11" s="15"/>
      <c r="D11" s="15"/>
      <c r="E11" s="15"/>
      <c r="F11" s="15"/>
      <c r="G11" s="15"/>
    </row>
    <row r="12" spans="1:7">
      <c r="A12" s="4" t="s">
        <v>17</v>
      </c>
      <c r="B12" s="14">
        <f>SUM(B13)</f>
        <v>72426084.629999995</v>
      </c>
      <c r="C12" s="14">
        <f t="shared" ref="C12:G12" si="3">SUM(C13)</f>
        <v>0</v>
      </c>
      <c r="D12" s="14">
        <f t="shared" si="3"/>
        <v>0</v>
      </c>
      <c r="E12" s="14">
        <f t="shared" si="3"/>
        <v>72426084.629999995</v>
      </c>
      <c r="F12" s="14">
        <f t="shared" si="3"/>
        <v>0</v>
      </c>
      <c r="G12" s="14">
        <f t="shared" si="3"/>
        <v>72426084.629999995</v>
      </c>
    </row>
    <row r="13" spans="1:7">
      <c r="A13" s="5" t="s">
        <v>18</v>
      </c>
      <c r="B13" s="15">
        <v>72426084.629999995</v>
      </c>
      <c r="C13" s="15"/>
      <c r="D13" s="15"/>
      <c r="E13" s="15">
        <f>SUM(B13:D13)</f>
        <v>72426084.629999995</v>
      </c>
      <c r="F13" s="15"/>
      <c r="G13" s="15">
        <f>E13-F13</f>
        <v>72426084.629999995</v>
      </c>
    </row>
    <row r="14" spans="1:7">
      <c r="A14" s="5"/>
      <c r="B14" s="15"/>
      <c r="C14" s="15"/>
      <c r="D14" s="15"/>
      <c r="E14" s="15"/>
      <c r="F14" s="15"/>
      <c r="G14" s="15"/>
    </row>
    <row r="15" spans="1:7">
      <c r="A15" s="4" t="s">
        <v>19</v>
      </c>
      <c r="B15" s="14">
        <f>SUM(B16:B20)</f>
        <v>90612481.319999993</v>
      </c>
      <c r="C15" s="14">
        <f t="shared" ref="C15:G15" si="4">SUM(C16:C20)</f>
        <v>38935.42</v>
      </c>
      <c r="D15" s="14">
        <f t="shared" si="4"/>
        <v>20568268.150000002</v>
      </c>
      <c r="E15" s="14">
        <f t="shared" si="4"/>
        <v>111219684.88999999</v>
      </c>
      <c r="F15" s="14">
        <f t="shared" si="4"/>
        <v>0</v>
      </c>
      <c r="G15" s="14">
        <f t="shared" si="4"/>
        <v>111219684.88999999</v>
      </c>
    </row>
    <row r="16" spans="1:7">
      <c r="A16" s="5" t="s">
        <v>20</v>
      </c>
      <c r="B16" s="15">
        <v>32597181</v>
      </c>
      <c r="C16" s="15"/>
      <c r="D16" s="15"/>
      <c r="E16" s="15">
        <f t="shared" ref="E16:E19" si="5">SUM(B16:D16)</f>
        <v>32597181</v>
      </c>
      <c r="F16" s="15"/>
      <c r="G16" s="15">
        <f t="shared" ref="G16:G20" si="6">E16-F16</f>
        <v>32597181</v>
      </c>
    </row>
    <row r="17" spans="1:7">
      <c r="A17" s="5" t="s">
        <v>21</v>
      </c>
      <c r="B17" s="15">
        <v>8174484.2599999998</v>
      </c>
      <c r="C17" s="15"/>
      <c r="D17" s="15">
        <v>3296285.99</v>
      </c>
      <c r="E17" s="15">
        <f t="shared" si="5"/>
        <v>11470770.25</v>
      </c>
      <c r="F17" s="15"/>
      <c r="G17" s="15">
        <f t="shared" si="6"/>
        <v>11470770.25</v>
      </c>
    </row>
    <row r="18" spans="1:7">
      <c r="A18" s="5" t="s">
        <v>22</v>
      </c>
      <c r="B18" s="15">
        <v>1179684.4000000001</v>
      </c>
      <c r="C18" s="15">
        <v>20728.3</v>
      </c>
      <c r="D18" s="15">
        <v>15146458.260000002</v>
      </c>
      <c r="E18" s="15">
        <f t="shared" si="5"/>
        <v>16346870.960000001</v>
      </c>
      <c r="F18" s="15"/>
      <c r="G18" s="15">
        <f t="shared" si="6"/>
        <v>16346870.960000001</v>
      </c>
    </row>
    <row r="19" spans="1:7">
      <c r="A19" s="5" t="s">
        <v>23</v>
      </c>
      <c r="B19" s="15">
        <v>44648387.280000001</v>
      </c>
      <c r="C19" s="15">
        <v>9013.4800000000014</v>
      </c>
      <c r="D19" s="15">
        <v>1576151.4800000002</v>
      </c>
      <c r="E19" s="15">
        <f t="shared" si="5"/>
        <v>46233552.239999995</v>
      </c>
      <c r="F19" s="15"/>
      <c r="G19" s="15">
        <f t="shared" si="6"/>
        <v>46233552.239999995</v>
      </c>
    </row>
    <row r="20" spans="1:7">
      <c r="A20" s="5" t="s">
        <v>24</v>
      </c>
      <c r="B20" s="15">
        <v>4012744.38</v>
      </c>
      <c r="C20" s="15">
        <v>9193.64</v>
      </c>
      <c r="D20" s="15">
        <v>549372.42000000004</v>
      </c>
      <c r="E20" s="15">
        <v>4571310.4400000004</v>
      </c>
      <c r="F20" s="15"/>
      <c r="G20" s="15">
        <f t="shared" si="6"/>
        <v>4571310.4400000004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4" t="s">
        <v>25</v>
      </c>
      <c r="B22" s="14">
        <f>B23+B34+B39</f>
        <v>1960141204.9200001</v>
      </c>
      <c r="C22" s="14">
        <f t="shared" ref="C22:G22" si="7">C23+C34+C39</f>
        <v>0</v>
      </c>
      <c r="D22" s="14">
        <f t="shared" si="7"/>
        <v>0</v>
      </c>
      <c r="E22" s="14">
        <f t="shared" si="7"/>
        <v>1960141204.9200001</v>
      </c>
      <c r="F22" s="14">
        <f t="shared" si="7"/>
        <v>0</v>
      </c>
      <c r="G22" s="14">
        <f t="shared" si="7"/>
        <v>1960141204.9200001</v>
      </c>
    </row>
    <row r="23" spans="1:7">
      <c r="A23" s="6" t="s">
        <v>26</v>
      </c>
      <c r="B23" s="16">
        <f>SUM(B24:B32)</f>
        <v>2207597134</v>
      </c>
      <c r="C23" s="16">
        <f t="shared" ref="C23:G23" si="8">SUM(C24:C32)</f>
        <v>0</v>
      </c>
      <c r="D23" s="16">
        <f t="shared" si="8"/>
        <v>0</v>
      </c>
      <c r="E23" s="16">
        <f t="shared" si="8"/>
        <v>2207597134</v>
      </c>
      <c r="F23" s="16">
        <f t="shared" si="8"/>
        <v>0</v>
      </c>
      <c r="G23" s="16">
        <f t="shared" si="8"/>
        <v>2207597134</v>
      </c>
    </row>
    <row r="24" spans="1:7">
      <c r="A24" s="7" t="s">
        <v>27</v>
      </c>
      <c r="B24" s="15">
        <v>776366620</v>
      </c>
      <c r="C24" s="15"/>
      <c r="D24" s="15"/>
      <c r="E24" s="15">
        <f t="shared" ref="E24:E32" si="9">SUM(B24:D24)</f>
        <v>776366620</v>
      </c>
      <c r="F24" s="15"/>
      <c r="G24" s="15">
        <f t="shared" ref="G24:G32" si="10">E24-F24</f>
        <v>776366620</v>
      </c>
    </row>
    <row r="25" spans="1:7">
      <c r="A25" s="7" t="s">
        <v>28</v>
      </c>
      <c r="B25" s="15">
        <v>1116154880</v>
      </c>
      <c r="C25" s="15"/>
      <c r="D25" s="15"/>
      <c r="E25" s="15">
        <f t="shared" si="9"/>
        <v>1116154880</v>
      </c>
      <c r="F25" s="15"/>
      <c r="G25" s="15">
        <f t="shared" si="10"/>
        <v>1116154880</v>
      </c>
    </row>
    <row r="26" spans="1:7">
      <c r="A26" s="7" t="s">
        <v>29</v>
      </c>
      <c r="B26" s="15">
        <v>-68085806</v>
      </c>
      <c r="C26" s="15"/>
      <c r="D26" s="15"/>
      <c r="E26" s="15">
        <f t="shared" si="9"/>
        <v>-68085806</v>
      </c>
      <c r="F26" s="15"/>
      <c r="G26" s="15">
        <f t="shared" si="10"/>
        <v>-68085806</v>
      </c>
    </row>
    <row r="27" spans="1:7">
      <c r="A27" s="7" t="s">
        <v>30</v>
      </c>
      <c r="B27" s="15">
        <v>5715850</v>
      </c>
      <c r="C27" s="15"/>
      <c r="D27" s="15"/>
      <c r="E27" s="15">
        <f t="shared" si="9"/>
        <v>5715850</v>
      </c>
      <c r="F27" s="15"/>
      <c r="G27" s="15">
        <f t="shared" si="10"/>
        <v>5715850</v>
      </c>
    </row>
    <row r="28" spans="1:7">
      <c r="A28" s="7" t="s">
        <v>31</v>
      </c>
      <c r="B28" s="15">
        <v>14775560</v>
      </c>
      <c r="C28" s="15"/>
      <c r="D28" s="15"/>
      <c r="E28" s="15">
        <f t="shared" si="9"/>
        <v>14775560</v>
      </c>
      <c r="F28" s="15"/>
      <c r="G28" s="15">
        <f t="shared" si="10"/>
        <v>14775560</v>
      </c>
    </row>
    <row r="29" spans="1:7">
      <c r="A29" s="7" t="s">
        <v>32</v>
      </c>
      <c r="B29" s="15">
        <v>160319740</v>
      </c>
      <c r="C29" s="15"/>
      <c r="D29" s="15"/>
      <c r="E29" s="15">
        <f t="shared" si="9"/>
        <v>160319740</v>
      </c>
      <c r="F29" s="15"/>
      <c r="G29" s="15">
        <f t="shared" si="10"/>
        <v>160319740</v>
      </c>
    </row>
    <row r="30" spans="1:7">
      <c r="A30" s="7" t="s">
        <v>33</v>
      </c>
      <c r="B30" s="15">
        <v>168224430</v>
      </c>
      <c r="C30" s="15"/>
      <c r="D30" s="15"/>
      <c r="E30" s="15">
        <f t="shared" si="9"/>
        <v>168224430</v>
      </c>
      <c r="F30" s="15"/>
      <c r="G30" s="15">
        <f t="shared" si="10"/>
        <v>168224430</v>
      </c>
    </row>
    <row r="31" spans="1:7">
      <c r="A31" s="7" t="s">
        <v>34</v>
      </c>
      <c r="B31" s="15">
        <v>330930</v>
      </c>
      <c r="C31" s="15"/>
      <c r="D31" s="15"/>
      <c r="E31" s="15">
        <f t="shared" si="9"/>
        <v>330930</v>
      </c>
      <c r="F31" s="15"/>
      <c r="G31" s="15">
        <f t="shared" si="10"/>
        <v>330930</v>
      </c>
    </row>
    <row r="32" spans="1:7">
      <c r="A32" s="7" t="s">
        <v>35</v>
      </c>
      <c r="B32" s="15">
        <v>33794930</v>
      </c>
      <c r="C32" s="15"/>
      <c r="D32" s="15"/>
      <c r="E32" s="15">
        <f t="shared" si="9"/>
        <v>33794930</v>
      </c>
      <c r="F32" s="15"/>
      <c r="G32" s="15">
        <f t="shared" si="10"/>
        <v>33794930</v>
      </c>
    </row>
    <row r="33" spans="1:7">
      <c r="A33" s="27"/>
      <c r="B33" s="18"/>
      <c r="C33" s="18"/>
      <c r="D33" s="18"/>
      <c r="E33" s="18"/>
      <c r="F33" s="18"/>
      <c r="G33" s="18"/>
    </row>
    <row r="34" spans="1:7">
      <c r="A34" s="6" t="s">
        <v>36</v>
      </c>
      <c r="B34" s="16">
        <f>SUM(B35:B37)</f>
        <v>-774702503.4799999</v>
      </c>
      <c r="C34" s="16">
        <f t="shared" ref="C34:G34" si="11">SUM(C35:C37)</f>
        <v>0</v>
      </c>
      <c r="D34" s="16">
        <f t="shared" si="11"/>
        <v>0</v>
      </c>
      <c r="E34" s="16">
        <f t="shared" si="11"/>
        <v>-774702503.4799999</v>
      </c>
      <c r="F34" s="16">
        <f t="shared" si="11"/>
        <v>0</v>
      </c>
      <c r="G34" s="16">
        <f t="shared" si="11"/>
        <v>-774702503.4799999</v>
      </c>
    </row>
    <row r="35" spans="1:7">
      <c r="A35" s="7" t="s">
        <v>37</v>
      </c>
      <c r="B35" s="15">
        <v>-187539878.80000001</v>
      </c>
      <c r="C35" s="15"/>
      <c r="D35" s="15"/>
      <c r="E35" s="15">
        <f t="shared" ref="E35:E37" si="12">SUM(B35:D35)</f>
        <v>-187539878.80000001</v>
      </c>
      <c r="F35" s="15"/>
      <c r="G35" s="15">
        <f t="shared" ref="G35:G37" si="13">E35-F35</f>
        <v>-187539878.80000001</v>
      </c>
    </row>
    <row r="36" spans="1:7">
      <c r="A36" s="7" t="s">
        <v>38</v>
      </c>
      <c r="B36" s="15">
        <v>-624446500</v>
      </c>
      <c r="C36" s="15"/>
      <c r="D36" s="15"/>
      <c r="E36" s="15">
        <f t="shared" si="12"/>
        <v>-624446500</v>
      </c>
      <c r="F36" s="15"/>
      <c r="G36" s="15">
        <f t="shared" si="13"/>
        <v>-624446500</v>
      </c>
    </row>
    <row r="37" spans="1:7">
      <c r="A37" s="7" t="s">
        <v>108</v>
      </c>
      <c r="B37" s="15">
        <v>37283875.32</v>
      </c>
      <c r="C37" s="15"/>
      <c r="D37" s="15"/>
      <c r="E37" s="15">
        <f t="shared" si="12"/>
        <v>37283875.32</v>
      </c>
      <c r="F37" s="15"/>
      <c r="G37" s="15">
        <f t="shared" si="13"/>
        <v>37283875.32</v>
      </c>
    </row>
    <row r="38" spans="1:7">
      <c r="A38" s="27"/>
      <c r="B38" s="18"/>
      <c r="C38" s="18"/>
      <c r="D38" s="18"/>
      <c r="E38" s="18"/>
      <c r="F38" s="18"/>
      <c r="G38" s="18"/>
    </row>
    <row r="39" spans="1:7">
      <c r="A39" s="6" t="s">
        <v>39</v>
      </c>
      <c r="B39" s="16">
        <f>SUM(B40:B51)</f>
        <v>527246574.40000004</v>
      </c>
      <c r="C39" s="16">
        <f t="shared" ref="C39:G39" si="14">SUM(C40:C51)</f>
        <v>0</v>
      </c>
      <c r="D39" s="16">
        <f t="shared" si="14"/>
        <v>0</v>
      </c>
      <c r="E39" s="16">
        <f t="shared" si="14"/>
        <v>527246574.40000004</v>
      </c>
      <c r="F39" s="16">
        <f t="shared" si="14"/>
        <v>0</v>
      </c>
      <c r="G39" s="16">
        <f t="shared" si="14"/>
        <v>527246574.40000004</v>
      </c>
    </row>
    <row r="40" spans="1:7">
      <c r="A40" s="7" t="s">
        <v>27</v>
      </c>
      <c r="B40" s="15">
        <v>-51235939.079999998</v>
      </c>
      <c r="C40" s="15"/>
      <c r="D40" s="15"/>
      <c r="E40" s="15">
        <f t="shared" ref="E40:E51" si="15">SUM(B40:D40)</f>
        <v>-51235939.079999998</v>
      </c>
      <c r="F40" s="15"/>
      <c r="G40" s="15">
        <f t="shared" ref="G40:G51" si="16">E40-F40</f>
        <v>-51235939.079999998</v>
      </c>
    </row>
    <row r="41" spans="1:7">
      <c r="A41" s="7" t="s">
        <v>28</v>
      </c>
      <c r="B41" s="15">
        <v>-63023870</v>
      </c>
      <c r="C41" s="15"/>
      <c r="D41" s="15"/>
      <c r="E41" s="15">
        <f t="shared" si="15"/>
        <v>-63023870</v>
      </c>
      <c r="F41" s="15"/>
      <c r="G41" s="15">
        <f t="shared" si="16"/>
        <v>-63023870</v>
      </c>
    </row>
    <row r="42" spans="1:7">
      <c r="A42" s="7" t="s">
        <v>30</v>
      </c>
      <c r="B42" s="15">
        <v>15243.35</v>
      </c>
      <c r="C42" s="15"/>
      <c r="D42" s="15"/>
      <c r="E42" s="15">
        <f t="shared" si="15"/>
        <v>15243.35</v>
      </c>
      <c r="F42" s="15"/>
      <c r="G42" s="15">
        <f t="shared" si="16"/>
        <v>15243.35</v>
      </c>
    </row>
    <row r="43" spans="1:7">
      <c r="A43" s="7" t="s">
        <v>31</v>
      </c>
      <c r="B43" s="15">
        <v>-271390.08000000002</v>
      </c>
      <c r="C43" s="15"/>
      <c r="D43" s="15"/>
      <c r="E43" s="15">
        <f t="shared" si="15"/>
        <v>-271390.08000000002</v>
      </c>
      <c r="F43" s="15"/>
      <c r="G43" s="15">
        <f t="shared" si="16"/>
        <v>-271390.08000000002</v>
      </c>
    </row>
    <row r="44" spans="1:7">
      <c r="A44" s="7" t="s">
        <v>32</v>
      </c>
      <c r="B44" s="15">
        <v>-20657523.350000001</v>
      </c>
      <c r="C44" s="15"/>
      <c r="D44" s="15"/>
      <c r="E44" s="15">
        <f t="shared" si="15"/>
        <v>-20657523.350000001</v>
      </c>
      <c r="F44" s="15"/>
      <c r="G44" s="15">
        <f t="shared" si="16"/>
        <v>-20657523.350000001</v>
      </c>
    </row>
    <row r="45" spans="1:7">
      <c r="A45" s="7" t="s">
        <v>33</v>
      </c>
      <c r="B45" s="15">
        <v>-18730787.82</v>
      </c>
      <c r="C45" s="15"/>
      <c r="D45" s="15"/>
      <c r="E45" s="15">
        <f t="shared" si="15"/>
        <v>-18730787.82</v>
      </c>
      <c r="F45" s="15"/>
      <c r="G45" s="15">
        <f t="shared" si="16"/>
        <v>-18730787.82</v>
      </c>
    </row>
    <row r="46" spans="1:7">
      <c r="A46" s="7" t="s">
        <v>34</v>
      </c>
      <c r="B46" s="15">
        <v>677.49</v>
      </c>
      <c r="C46" s="15"/>
      <c r="D46" s="15"/>
      <c r="E46" s="15">
        <f t="shared" si="15"/>
        <v>677.49</v>
      </c>
      <c r="F46" s="15"/>
      <c r="G46" s="15">
        <f t="shared" si="16"/>
        <v>677.49</v>
      </c>
    </row>
    <row r="47" spans="1:7">
      <c r="A47" s="7" t="s">
        <v>35</v>
      </c>
      <c r="B47" s="15">
        <v>-564198.94999999995</v>
      </c>
      <c r="C47" s="15"/>
      <c r="D47" s="15"/>
      <c r="E47" s="15">
        <f t="shared" si="15"/>
        <v>-564198.94999999995</v>
      </c>
      <c r="F47" s="15"/>
      <c r="G47" s="15">
        <f t="shared" si="16"/>
        <v>-564198.94999999995</v>
      </c>
    </row>
    <row r="48" spans="1:7">
      <c r="A48" s="7" t="s">
        <v>37</v>
      </c>
      <c r="B48" s="15">
        <v>148294242.44</v>
      </c>
      <c r="C48" s="15"/>
      <c r="D48" s="15"/>
      <c r="E48" s="15">
        <f t="shared" si="15"/>
        <v>148294242.44</v>
      </c>
      <c r="F48" s="15"/>
      <c r="G48" s="15">
        <f t="shared" si="16"/>
        <v>148294242.44</v>
      </c>
    </row>
    <row r="49" spans="1:7">
      <c r="A49" s="7" t="s">
        <v>38</v>
      </c>
      <c r="B49" s="15">
        <v>-23651501.289999999</v>
      </c>
      <c r="C49" s="15"/>
      <c r="D49" s="15"/>
      <c r="E49" s="15">
        <f t="shared" si="15"/>
        <v>-23651501.289999999</v>
      </c>
      <c r="F49" s="15"/>
      <c r="G49" s="15">
        <f t="shared" si="16"/>
        <v>-23651501.289999999</v>
      </c>
    </row>
    <row r="50" spans="1:7">
      <c r="A50" s="7" t="s">
        <v>40</v>
      </c>
      <c r="B50" s="15">
        <v>558129530.77999997</v>
      </c>
      <c r="C50" s="15"/>
      <c r="D50" s="15"/>
      <c r="E50" s="15">
        <f t="shared" si="15"/>
        <v>558129530.77999997</v>
      </c>
      <c r="F50" s="15"/>
      <c r="G50" s="15">
        <f t="shared" si="16"/>
        <v>558129530.77999997</v>
      </c>
    </row>
    <row r="51" spans="1:7">
      <c r="A51" s="7" t="s">
        <v>41</v>
      </c>
      <c r="B51" s="15">
        <v>-1057909.0900000001</v>
      </c>
      <c r="C51" s="15"/>
      <c r="D51" s="15"/>
      <c r="E51" s="15">
        <f t="shared" si="15"/>
        <v>-1057909.0900000001</v>
      </c>
      <c r="F51" s="15"/>
      <c r="G51" s="15">
        <f t="shared" si="16"/>
        <v>-1057909.0900000001</v>
      </c>
    </row>
    <row r="52" spans="1:7">
      <c r="A52" s="7"/>
      <c r="B52" s="15"/>
      <c r="C52" s="15"/>
      <c r="D52" s="15"/>
      <c r="E52" s="15"/>
      <c r="F52" s="15"/>
      <c r="G52" s="15"/>
    </row>
    <row r="53" spans="1:7">
      <c r="A53" s="4" t="s">
        <v>42</v>
      </c>
      <c r="B53" s="14">
        <f>SUM(B54:B59)</f>
        <v>135266620.41999996</v>
      </c>
      <c r="C53" s="14">
        <f t="shared" ref="C53:G53" si="17">SUM(C54:C59)</f>
        <v>8571652</v>
      </c>
      <c r="D53" s="14">
        <f t="shared" si="17"/>
        <v>1179151543.7600002</v>
      </c>
      <c r="E53" s="14">
        <f t="shared" si="17"/>
        <v>1322989816.1800003</v>
      </c>
      <c r="F53" s="14">
        <f t="shared" si="17"/>
        <v>1184663659.2700002</v>
      </c>
      <c r="G53" s="14">
        <f t="shared" si="17"/>
        <v>138326156.90999997</v>
      </c>
    </row>
    <row r="54" spans="1:7">
      <c r="A54" s="5" t="s">
        <v>43</v>
      </c>
      <c r="B54" s="15">
        <v>102602078.21999997</v>
      </c>
      <c r="C54" s="15"/>
      <c r="D54" s="15">
        <v>2828664.8200000003</v>
      </c>
      <c r="E54" s="15">
        <f t="shared" ref="E54:E59" si="18">SUM(B54:D54)</f>
        <v>105430743.03999996</v>
      </c>
      <c r="F54" s="15"/>
      <c r="G54" s="15">
        <f t="shared" ref="G54:G59" si="19">E54-F54</f>
        <v>105430743.03999996</v>
      </c>
    </row>
    <row r="55" spans="1:7">
      <c r="A55" s="5" t="s">
        <v>44</v>
      </c>
      <c r="B55" s="15"/>
      <c r="C55" s="15"/>
      <c r="D55" s="15">
        <v>90468.52</v>
      </c>
      <c r="E55" s="15">
        <f t="shared" si="18"/>
        <v>90468.52</v>
      </c>
      <c r="F55" s="15"/>
      <c r="G55" s="15">
        <f t="shared" si="19"/>
        <v>90468.52</v>
      </c>
    </row>
    <row r="56" spans="1:7">
      <c r="A56" s="5" t="s">
        <v>45</v>
      </c>
      <c r="B56" s="15">
        <v>12000</v>
      </c>
      <c r="C56" s="15">
        <v>8571652</v>
      </c>
      <c r="D56" s="15">
        <v>1176092007.2700002</v>
      </c>
      <c r="E56" s="15">
        <f t="shared" si="18"/>
        <v>1184675659.2700002</v>
      </c>
      <c r="F56" s="15">
        <v>1184663659.2700002</v>
      </c>
      <c r="G56" s="15">
        <f t="shared" si="19"/>
        <v>12000</v>
      </c>
    </row>
    <row r="57" spans="1:7">
      <c r="A57" s="5" t="s">
        <v>46</v>
      </c>
      <c r="B57" s="15">
        <v>5123.6099999999997</v>
      </c>
      <c r="C57" s="15"/>
      <c r="D57" s="15">
        <v>27903.15</v>
      </c>
      <c r="E57" s="15">
        <f t="shared" si="18"/>
        <v>33026.76</v>
      </c>
      <c r="F57" s="15"/>
      <c r="G57" s="15">
        <f t="shared" si="19"/>
        <v>33026.76</v>
      </c>
    </row>
    <row r="58" spans="1:7">
      <c r="A58" s="5" t="s">
        <v>47</v>
      </c>
      <c r="B58" s="15">
        <v>-88424.86</v>
      </c>
      <c r="C58" s="15"/>
      <c r="D58" s="15">
        <v>112500</v>
      </c>
      <c r="E58" s="15">
        <f t="shared" si="18"/>
        <v>24075.14</v>
      </c>
      <c r="F58" s="15"/>
      <c r="G58" s="15">
        <f t="shared" si="19"/>
        <v>24075.14</v>
      </c>
    </row>
    <row r="59" spans="1:7">
      <c r="A59" s="5" t="s">
        <v>48</v>
      </c>
      <c r="B59" s="15">
        <v>32735843.450000003</v>
      </c>
      <c r="C59" s="15"/>
      <c r="D59" s="15"/>
      <c r="E59" s="15">
        <f t="shared" si="18"/>
        <v>32735843.450000003</v>
      </c>
      <c r="F59" s="15"/>
      <c r="G59" s="15">
        <f t="shared" si="19"/>
        <v>32735843.450000003</v>
      </c>
    </row>
    <row r="60" spans="1:7">
      <c r="A60" s="5"/>
      <c r="B60" s="15"/>
      <c r="C60" s="15"/>
      <c r="D60" s="15"/>
      <c r="E60" s="15"/>
      <c r="F60" s="15"/>
      <c r="G60" s="15"/>
    </row>
    <row r="61" spans="1:7">
      <c r="A61" s="4" t="s">
        <v>49</v>
      </c>
      <c r="B61" s="14">
        <f>SUM(B62)</f>
        <v>1268173631.6100001</v>
      </c>
      <c r="C61" s="14">
        <f t="shared" ref="C61:G61" si="20">SUM(C62)</f>
        <v>0</v>
      </c>
      <c r="D61" s="14">
        <f t="shared" si="20"/>
        <v>0</v>
      </c>
      <c r="E61" s="14">
        <f t="shared" si="20"/>
        <v>1268173631.6100001</v>
      </c>
      <c r="F61" s="14">
        <f t="shared" si="20"/>
        <v>0</v>
      </c>
      <c r="G61" s="14">
        <f t="shared" si="20"/>
        <v>1268173631.6100001</v>
      </c>
    </row>
    <row r="62" spans="1:7">
      <c r="A62" s="8" t="s">
        <v>50</v>
      </c>
      <c r="B62" s="18">
        <v>1268173631.6100001</v>
      </c>
      <c r="C62" s="18"/>
      <c r="D62" s="18"/>
      <c r="E62" s="18">
        <v>1268173631.6100001</v>
      </c>
      <c r="F62" s="18"/>
      <c r="G62" s="15">
        <f>E62-F62</f>
        <v>1268173631.6100001</v>
      </c>
    </row>
    <row r="63" spans="1:7" ht="13.5" thickBot="1">
      <c r="A63" s="8"/>
      <c r="B63" s="18"/>
      <c r="C63" s="18"/>
      <c r="D63" s="18"/>
      <c r="E63" s="18"/>
      <c r="F63" s="18"/>
      <c r="G63" s="18"/>
    </row>
    <row r="64" spans="1:7" ht="13.5" thickTop="1">
      <c r="A64" s="9" t="s">
        <v>51</v>
      </c>
      <c r="B64" s="19">
        <f>B4+B12+B15+B22+B53+B61</f>
        <v>3986655787.6100001</v>
      </c>
      <c r="C64" s="19">
        <f t="shared" ref="C64:G64" si="21">C4+C12+C15+C22+C53+C61</f>
        <v>8610587.4199999999</v>
      </c>
      <c r="D64" s="19">
        <f t="shared" si="21"/>
        <v>1199719811.9100003</v>
      </c>
      <c r="E64" s="19">
        <f t="shared" si="21"/>
        <v>5194986186.9400005</v>
      </c>
      <c r="F64" s="19">
        <f t="shared" si="21"/>
        <v>1184663659.2700002</v>
      </c>
      <c r="G64" s="19">
        <f t="shared" si="21"/>
        <v>4010322527.6700001</v>
      </c>
    </row>
    <row r="65" spans="1:7">
      <c r="A65" s="10"/>
    </row>
    <row r="67" spans="1:7">
      <c r="A67" s="11"/>
      <c r="B67" s="15"/>
      <c r="C67" s="17"/>
      <c r="D67" s="17"/>
      <c r="G67" s="17"/>
    </row>
    <row r="68" spans="1:7">
      <c r="A68" s="11"/>
      <c r="B68" s="17"/>
      <c r="C68" s="17"/>
      <c r="D68" s="17"/>
      <c r="G68" s="17"/>
    </row>
    <row r="69" spans="1:7">
      <c r="A69" s="12"/>
      <c r="B69" s="20"/>
      <c r="C69" s="20"/>
      <c r="D69" s="21"/>
      <c r="G69" s="20"/>
    </row>
    <row r="70" spans="1:7">
      <c r="A70" s="10"/>
    </row>
    <row r="72" spans="1:7">
      <c r="A72" s="11"/>
      <c r="B72" s="17"/>
      <c r="C72" s="17"/>
      <c r="D72" s="17"/>
      <c r="G72" s="17"/>
    </row>
    <row r="73" spans="1:7">
      <c r="A73" s="11"/>
      <c r="B73" s="17"/>
      <c r="C73" s="17"/>
      <c r="D73" s="17"/>
      <c r="G73" s="17"/>
    </row>
    <row r="74" spans="1:7">
      <c r="A74" s="12"/>
      <c r="B74" s="21"/>
      <c r="C74" s="21"/>
      <c r="D74" s="21"/>
      <c r="G74" s="21"/>
    </row>
    <row r="75" spans="1:7">
      <c r="A75" s="10"/>
    </row>
    <row r="77" spans="1:7">
      <c r="A77" s="11"/>
      <c r="B77" s="17"/>
      <c r="C77" s="17"/>
      <c r="D77" s="17"/>
      <c r="G77" s="17"/>
    </row>
    <row r="78" spans="1:7">
      <c r="A78" s="11"/>
      <c r="B78" s="17"/>
      <c r="C78" s="17"/>
      <c r="D78" s="17"/>
      <c r="G78" s="17"/>
    </row>
    <row r="79" spans="1:7">
      <c r="A79" s="11"/>
      <c r="B79" s="17"/>
      <c r="C79" s="17"/>
      <c r="D79" s="17"/>
      <c r="G79" s="17"/>
    </row>
    <row r="80" spans="1:7">
      <c r="A80" s="11"/>
      <c r="B80" s="17"/>
      <c r="C80" s="17"/>
      <c r="D80" s="17"/>
      <c r="G80" s="17"/>
    </row>
    <row r="81" spans="1:7">
      <c r="A81" s="11"/>
      <c r="B81" s="17"/>
      <c r="C81" s="17"/>
      <c r="D81" s="17"/>
      <c r="F81" s="17"/>
      <c r="G81" s="17"/>
    </row>
    <row r="82" spans="1:7">
      <c r="A82" s="12"/>
      <c r="B82" s="21"/>
      <c r="C82" s="21"/>
      <c r="D82" s="21"/>
      <c r="F82" s="17"/>
      <c r="G82" s="21"/>
    </row>
    <row r="83" spans="1:7">
      <c r="A83" s="10"/>
      <c r="F83" s="17"/>
    </row>
    <row r="84" spans="1:7">
      <c r="B84" s="17"/>
      <c r="C84" s="17"/>
      <c r="D84" s="17"/>
      <c r="F84" s="17"/>
      <c r="G84" s="17"/>
    </row>
    <row r="85" spans="1:7">
      <c r="A85" s="11"/>
      <c r="B85" s="17"/>
      <c r="C85" s="17"/>
      <c r="D85" s="17"/>
      <c r="F85" s="17"/>
      <c r="G85" s="17"/>
    </row>
    <row r="86" spans="1:7">
      <c r="A86" s="11"/>
      <c r="B86" s="17"/>
      <c r="C86" s="17"/>
      <c r="D86" s="17"/>
      <c r="F86" s="17"/>
      <c r="G86" s="17"/>
    </row>
    <row r="87" spans="1:7">
      <c r="A87" s="11"/>
      <c r="B87" s="21"/>
      <c r="C87" s="21"/>
      <c r="D87" s="21"/>
      <c r="G87" s="21"/>
    </row>
    <row r="89" spans="1:7">
      <c r="A89" s="11"/>
      <c r="B89" s="17"/>
      <c r="C89" s="17"/>
      <c r="D89" s="17"/>
      <c r="G89" s="17"/>
    </row>
    <row r="90" spans="1:7">
      <c r="A90" s="11"/>
      <c r="B90" s="17"/>
      <c r="C90" s="17"/>
      <c r="D90" s="17"/>
      <c r="G90" s="17"/>
    </row>
    <row r="91" spans="1:7">
      <c r="A91" s="11"/>
      <c r="B91" s="21"/>
      <c r="C91" s="21"/>
      <c r="D91" s="21"/>
      <c r="G91" s="21"/>
    </row>
    <row r="93" spans="1:7">
      <c r="A93" s="11"/>
      <c r="B93" s="17"/>
      <c r="C93" s="17"/>
      <c r="D93" s="17"/>
      <c r="G93" s="17"/>
    </row>
    <row r="94" spans="1:7">
      <c r="A94" s="11"/>
      <c r="B94" s="17"/>
      <c r="C94" s="17"/>
      <c r="D94" s="17"/>
      <c r="G94" s="17"/>
    </row>
    <row r="95" spans="1:7">
      <c r="A95" s="11"/>
      <c r="B95" s="21"/>
      <c r="C95" s="21"/>
      <c r="D95" s="21"/>
      <c r="G95" s="21"/>
    </row>
    <row r="97" spans="1:7">
      <c r="A97" s="11"/>
      <c r="B97" s="17"/>
      <c r="C97" s="17"/>
      <c r="D97" s="17"/>
      <c r="G97" s="17"/>
    </row>
    <row r="98" spans="1:7">
      <c r="A98" s="11"/>
      <c r="B98" s="17"/>
      <c r="C98" s="17"/>
      <c r="D98" s="17"/>
      <c r="G98" s="17"/>
    </row>
    <row r="99" spans="1:7">
      <c r="A99" s="11"/>
      <c r="B99" s="21"/>
      <c r="C99" s="21"/>
      <c r="D99" s="21"/>
      <c r="G99" s="21"/>
    </row>
    <row r="101" spans="1:7">
      <c r="A101" s="11"/>
      <c r="B101" s="17"/>
      <c r="C101" s="17"/>
      <c r="D101" s="17"/>
      <c r="G101" s="17"/>
    </row>
    <row r="102" spans="1:7">
      <c r="A102" s="11"/>
      <c r="B102" s="17"/>
      <c r="C102" s="17"/>
      <c r="D102" s="17"/>
      <c r="G102" s="17"/>
    </row>
    <row r="103" spans="1:7">
      <c r="A103" s="11"/>
      <c r="B103" s="21"/>
      <c r="C103" s="21"/>
      <c r="D103" s="21"/>
      <c r="G103" s="21"/>
    </row>
    <row r="105" spans="1:7">
      <c r="A105" s="11"/>
      <c r="B105" s="17"/>
      <c r="C105" s="17"/>
      <c r="D105" s="17"/>
      <c r="G105" s="17"/>
    </row>
    <row r="106" spans="1:7">
      <c r="A106" s="11"/>
      <c r="B106" s="17"/>
      <c r="C106" s="17"/>
      <c r="D106" s="17"/>
      <c r="G106" s="17"/>
    </row>
    <row r="107" spans="1:7">
      <c r="A107" s="11"/>
      <c r="B107" s="21"/>
      <c r="C107" s="21"/>
      <c r="D107" s="21"/>
      <c r="G107" s="21"/>
    </row>
    <row r="108" spans="1:7">
      <c r="A108" s="12"/>
      <c r="B108" s="21"/>
      <c r="C108" s="21"/>
      <c r="D108" s="21"/>
      <c r="G108" s="21"/>
    </row>
    <row r="110" spans="1:7">
      <c r="A110" s="10"/>
    </row>
    <row r="111" spans="1:7">
      <c r="A111" s="10"/>
    </row>
    <row r="112" spans="1:7">
      <c r="A112" s="11"/>
      <c r="B112" s="17"/>
      <c r="C112" s="17"/>
      <c r="D112" s="17"/>
      <c r="E112" s="17"/>
      <c r="G112" s="17"/>
    </row>
    <row r="113" spans="1:7">
      <c r="A113" s="11"/>
      <c r="B113" s="17"/>
      <c r="C113" s="17"/>
      <c r="D113" s="17"/>
      <c r="E113" s="17"/>
      <c r="G113" s="17"/>
    </row>
    <row r="114" spans="1:7">
      <c r="A114" s="12"/>
      <c r="B114" s="21"/>
      <c r="C114" s="21"/>
      <c r="D114" s="21"/>
      <c r="E114" s="17"/>
      <c r="G114" s="17"/>
    </row>
    <row r="115" spans="1:7">
      <c r="A115" s="13"/>
      <c r="B115" s="17"/>
      <c r="C115" s="17"/>
      <c r="D115" s="17"/>
      <c r="G115" s="17"/>
    </row>
    <row r="116" spans="1:7">
      <c r="A116" s="11"/>
      <c r="B116" s="17"/>
      <c r="C116" s="17"/>
      <c r="D116" s="17"/>
      <c r="G116" s="17"/>
    </row>
    <row r="117" spans="1:7">
      <c r="A117" s="11"/>
      <c r="B117" s="17"/>
      <c r="C117" s="17"/>
      <c r="D117" s="17"/>
      <c r="G117" s="17"/>
    </row>
    <row r="118" spans="1:7">
      <c r="A118" s="12"/>
      <c r="B118" s="21"/>
      <c r="C118" s="21"/>
      <c r="D118" s="21"/>
      <c r="G118" s="17"/>
    </row>
    <row r="119" spans="1:7">
      <c r="A119" s="13"/>
      <c r="B119" s="21"/>
      <c r="C119" s="21"/>
      <c r="D119" s="21"/>
      <c r="G119" s="21"/>
    </row>
    <row r="120" spans="1:7">
      <c r="A120" s="11"/>
      <c r="B120" s="17"/>
      <c r="C120" s="17"/>
      <c r="D120" s="17"/>
      <c r="G120" s="21"/>
    </row>
    <row r="121" spans="1:7">
      <c r="A121" s="11"/>
      <c r="B121" s="17"/>
      <c r="C121" s="17"/>
      <c r="D121" s="17"/>
      <c r="G121" s="21"/>
    </row>
    <row r="122" spans="1:7">
      <c r="A122" s="12"/>
      <c r="B122" s="21"/>
      <c r="C122" s="21"/>
      <c r="D122" s="21"/>
      <c r="G122" s="21"/>
    </row>
    <row r="123" spans="1:7">
      <c r="A123" s="13"/>
    </row>
    <row r="124" spans="1:7">
      <c r="A124" s="11"/>
      <c r="B124" s="17"/>
      <c r="C124" s="17"/>
      <c r="D124" s="17"/>
    </row>
    <row r="125" spans="1:7">
      <c r="A125" s="11"/>
      <c r="B125" s="17"/>
      <c r="C125" s="17"/>
      <c r="D125" s="17"/>
    </row>
    <row r="126" spans="1:7">
      <c r="A126" s="11"/>
      <c r="B126" s="17"/>
      <c r="C126" s="17"/>
      <c r="D126" s="17"/>
    </row>
    <row r="127" spans="1:7">
      <c r="A127" s="11"/>
      <c r="B127" s="17"/>
      <c r="C127" s="17"/>
      <c r="D127" s="17"/>
    </row>
    <row r="128" spans="1:7">
      <c r="A128" s="11"/>
      <c r="B128" s="17"/>
      <c r="C128" s="17"/>
      <c r="D128" s="17"/>
    </row>
    <row r="129" spans="1:7">
      <c r="A129" s="11"/>
      <c r="B129" s="17"/>
      <c r="C129" s="17"/>
      <c r="D129" s="17"/>
    </row>
    <row r="130" spans="1:7">
      <c r="A130" s="11"/>
      <c r="B130" s="17"/>
      <c r="C130" s="17"/>
      <c r="D130" s="17"/>
    </row>
    <row r="131" spans="1:7">
      <c r="A131" s="11"/>
      <c r="B131" s="17"/>
      <c r="C131" s="17"/>
      <c r="D131" s="17"/>
    </row>
    <row r="132" spans="1:7">
      <c r="A132" s="11"/>
      <c r="B132" s="17"/>
      <c r="C132" s="17"/>
      <c r="D132" s="17"/>
      <c r="G132" s="17"/>
    </row>
    <row r="133" spans="1:7">
      <c r="A133" s="11"/>
      <c r="B133" s="17"/>
      <c r="C133" s="17"/>
      <c r="D133" s="17"/>
      <c r="G133" s="17"/>
    </row>
    <row r="134" spans="1:7">
      <c r="A134" s="11"/>
      <c r="B134" s="17"/>
      <c r="C134" s="17"/>
      <c r="D134" s="17"/>
      <c r="G134" s="17"/>
    </row>
    <row r="135" spans="1:7">
      <c r="A135" s="11"/>
      <c r="B135" s="17"/>
      <c r="C135" s="17"/>
      <c r="D135" s="17"/>
      <c r="G135" s="17"/>
    </row>
    <row r="136" spans="1:7">
      <c r="A136" s="12"/>
      <c r="B136" s="21"/>
      <c r="C136" s="21"/>
      <c r="D136" s="21"/>
      <c r="G136" s="17"/>
    </row>
    <row r="137" spans="1:7">
      <c r="A137" s="12"/>
      <c r="B137" s="21"/>
      <c r="C137" s="21"/>
      <c r="D137" s="21"/>
      <c r="G137" s="21"/>
    </row>
    <row r="138" spans="1:7">
      <c r="A138" s="11"/>
    </row>
    <row r="139" spans="1:7">
      <c r="A139" s="13"/>
      <c r="B139" s="21"/>
      <c r="C139" s="21"/>
      <c r="D139" s="21"/>
      <c r="G139" s="21"/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74"/>
  <sheetViews>
    <sheetView showZeros="0" zoomScale="90" zoomScaleNormal="90" workbookViewId="0">
      <selection sqref="A1:D1"/>
    </sheetView>
  </sheetViews>
  <sheetFormatPr baseColWidth="10" defaultRowHeight="12.75"/>
  <cols>
    <col min="1" max="1" width="60.7109375" style="3" customWidth="1"/>
    <col min="2" max="4" width="14.7109375" style="3" customWidth="1"/>
    <col min="5" max="16384" width="11.42578125" style="3"/>
  </cols>
  <sheetData>
    <row r="1" spans="1:4">
      <c r="A1" s="31" t="s">
        <v>110</v>
      </c>
      <c r="B1" s="31"/>
      <c r="C1" s="31"/>
      <c r="D1" s="31"/>
    </row>
    <row r="2" spans="1:4">
      <c r="A2" s="22" t="s">
        <v>99</v>
      </c>
      <c r="B2" s="31" t="s">
        <v>109</v>
      </c>
      <c r="C2" s="31"/>
      <c r="D2" s="31"/>
    </row>
    <row r="3" spans="1:4">
      <c r="A3" s="22" t="s">
        <v>100</v>
      </c>
      <c r="B3" s="23" t="s">
        <v>101</v>
      </c>
      <c r="C3" s="23" t="s">
        <v>82</v>
      </c>
      <c r="D3" s="23" t="s">
        <v>83</v>
      </c>
    </row>
    <row r="4" spans="1:4">
      <c r="A4" s="24" t="s">
        <v>52</v>
      </c>
      <c r="B4" s="25">
        <f>SUM(B5:B6)</f>
        <v>42682037.780000001</v>
      </c>
      <c r="C4" s="25">
        <f>SUM(C5:C6)</f>
        <v>1057909.0900000001</v>
      </c>
      <c r="D4" s="25">
        <f>SUM(D5:D6)</f>
        <v>43739946.870000005</v>
      </c>
    </row>
    <row r="5" spans="1:4">
      <c r="A5" s="5" t="s">
        <v>53</v>
      </c>
      <c r="B5" s="15">
        <v>43739946.870000005</v>
      </c>
      <c r="C5" s="15">
        <v>0</v>
      </c>
      <c r="D5" s="15">
        <f>B5+C5</f>
        <v>43739946.870000005</v>
      </c>
    </row>
    <row r="6" spans="1:4">
      <c r="A6" s="5" t="s">
        <v>54</v>
      </c>
      <c r="B6" s="15">
        <v>-1057909.0900000001</v>
      </c>
      <c r="C6" s="15">
        <v>1057909.0900000001</v>
      </c>
      <c r="D6" s="15">
        <f>B6+C6</f>
        <v>0</v>
      </c>
    </row>
    <row r="7" spans="1:4">
      <c r="A7" s="5"/>
      <c r="B7" s="15"/>
      <c r="C7" s="15"/>
      <c r="D7" s="15"/>
    </row>
    <row r="8" spans="1:4">
      <c r="A8" s="24" t="s">
        <v>55</v>
      </c>
      <c r="B8" s="25">
        <f>SUM(B9:B10)</f>
        <v>725130680.91999996</v>
      </c>
      <c r="C8" s="25">
        <f>SUM(C9:C10)</f>
        <v>51235939.079999998</v>
      </c>
      <c r="D8" s="25">
        <f>SUM(D9:D10)</f>
        <v>776366620</v>
      </c>
    </row>
    <row r="9" spans="1:4">
      <c r="A9" s="5" t="s">
        <v>56</v>
      </c>
      <c r="B9" s="15">
        <v>776366620</v>
      </c>
      <c r="C9" s="15">
        <v>0</v>
      </c>
      <c r="D9" s="15">
        <f>B9+C9</f>
        <v>776366620</v>
      </c>
    </row>
    <row r="10" spans="1:4">
      <c r="A10" s="5" t="s">
        <v>57</v>
      </c>
      <c r="B10" s="15">
        <v>-51235939.079999998</v>
      </c>
      <c r="C10" s="15">
        <v>51235939.079999998</v>
      </c>
      <c r="D10" s="15">
        <f>B10+C10</f>
        <v>0</v>
      </c>
    </row>
    <row r="11" spans="1:4">
      <c r="A11" s="5" t="s">
        <v>58</v>
      </c>
      <c r="B11" s="15"/>
      <c r="C11" s="15"/>
      <c r="D11" s="15"/>
    </row>
    <row r="12" spans="1:4">
      <c r="A12" s="24" t="s">
        <v>59</v>
      </c>
      <c r="B12" s="25">
        <f>SUM(B13:B17)</f>
        <v>1022329079.3200001</v>
      </c>
      <c r="C12" s="25">
        <f>SUM(C13:C17)</f>
        <v>25739994.68</v>
      </c>
      <c r="D12" s="25">
        <f>SUM(D13:D17)</f>
        <v>1048069074</v>
      </c>
    </row>
    <row r="13" spans="1:4">
      <c r="A13" s="5" t="s">
        <v>60</v>
      </c>
      <c r="B13" s="15">
        <v>1116154880</v>
      </c>
      <c r="C13" s="15">
        <v>0</v>
      </c>
      <c r="D13" s="15">
        <f t="shared" ref="D13:D17" si="0">B13+C13</f>
        <v>1116154880</v>
      </c>
    </row>
    <row r="14" spans="1:4">
      <c r="A14" s="5" t="s">
        <v>61</v>
      </c>
      <c r="B14" s="15">
        <v>-63023870</v>
      </c>
      <c r="C14" s="15">
        <v>63023870</v>
      </c>
      <c r="D14" s="15">
        <f t="shared" si="0"/>
        <v>0</v>
      </c>
    </row>
    <row r="15" spans="1:4">
      <c r="A15" s="5" t="s">
        <v>62</v>
      </c>
      <c r="B15" s="15">
        <v>-32410244.000000004</v>
      </c>
      <c r="C15" s="15">
        <v>0</v>
      </c>
      <c r="D15" s="15">
        <f t="shared" si="0"/>
        <v>-32410244.000000004</v>
      </c>
    </row>
    <row r="16" spans="1:4">
      <c r="A16" s="5" t="s">
        <v>104</v>
      </c>
      <c r="B16" s="15">
        <v>-35675562</v>
      </c>
      <c r="C16" s="15">
        <v>0</v>
      </c>
      <c r="D16" s="15">
        <f t="shared" si="0"/>
        <v>-35675562</v>
      </c>
    </row>
    <row r="17" spans="1:4">
      <c r="A17" s="5" t="s">
        <v>63</v>
      </c>
      <c r="B17" s="15">
        <v>37283875.32</v>
      </c>
      <c r="C17" s="15">
        <v>-37283875.32</v>
      </c>
      <c r="D17" s="15">
        <f t="shared" si="0"/>
        <v>0</v>
      </c>
    </row>
    <row r="18" spans="1:4">
      <c r="A18" s="5"/>
      <c r="B18" s="15"/>
      <c r="C18" s="15"/>
      <c r="D18" s="15"/>
    </row>
    <row r="19" spans="1:4">
      <c r="A19" s="24" t="s">
        <v>102</v>
      </c>
      <c r="B19" s="14">
        <f>B20+B24+B28+B32+B36+B40</f>
        <v>342953460.64000005</v>
      </c>
      <c r="C19" s="14">
        <f>C20+C24+C28+C32+C36+C40</f>
        <v>40207979.360000007</v>
      </c>
      <c r="D19" s="14">
        <f>D20+D24+D28+D32+D36+D40</f>
        <v>383161440</v>
      </c>
    </row>
    <row r="20" spans="1:4">
      <c r="A20" s="6" t="s">
        <v>64</v>
      </c>
      <c r="B20" s="16">
        <f>SUM(B21:B22)</f>
        <v>5731093.3499999996</v>
      </c>
      <c r="C20" s="16">
        <f>SUM(C21:C22)</f>
        <v>-15243.35</v>
      </c>
      <c r="D20" s="16">
        <f>SUM(D21:D22)</f>
        <v>5715850</v>
      </c>
    </row>
    <row r="21" spans="1:4">
      <c r="A21" s="26" t="s">
        <v>65</v>
      </c>
      <c r="B21" s="15">
        <v>5715850</v>
      </c>
      <c r="C21" s="15">
        <v>0</v>
      </c>
      <c r="D21" s="15">
        <f t="shared" ref="D21:D22" si="1">B21+C21</f>
        <v>5715850</v>
      </c>
    </row>
    <row r="22" spans="1:4">
      <c r="A22" s="5" t="s">
        <v>66</v>
      </c>
      <c r="B22" s="15">
        <v>15243.35</v>
      </c>
      <c r="C22" s="15">
        <v>-15243.35</v>
      </c>
      <c r="D22" s="15">
        <f t="shared" si="1"/>
        <v>0</v>
      </c>
    </row>
    <row r="23" spans="1:4">
      <c r="A23" s="8"/>
      <c r="B23" s="18"/>
      <c r="C23" s="18"/>
      <c r="D23" s="18"/>
    </row>
    <row r="24" spans="1:4">
      <c r="A24" s="6" t="s">
        <v>67</v>
      </c>
      <c r="B24" s="16">
        <f>SUM(B25:B26)</f>
        <v>14504169.92</v>
      </c>
      <c r="C24" s="16">
        <f>SUM(C25:C26)</f>
        <v>271390.08000000002</v>
      </c>
      <c r="D24" s="16">
        <f>SUM(D25:D26)</f>
        <v>14775560</v>
      </c>
    </row>
    <row r="25" spans="1:4">
      <c r="A25" s="26" t="s">
        <v>68</v>
      </c>
      <c r="B25" s="15">
        <v>14775560</v>
      </c>
      <c r="C25" s="15">
        <v>0</v>
      </c>
      <c r="D25" s="15">
        <f t="shared" ref="D25:D26" si="2">B25+C25</f>
        <v>14775560</v>
      </c>
    </row>
    <row r="26" spans="1:4">
      <c r="A26" s="5" t="s">
        <v>69</v>
      </c>
      <c r="B26" s="15">
        <v>-271390.08000000002</v>
      </c>
      <c r="C26" s="15">
        <v>271390.08000000002</v>
      </c>
      <c r="D26" s="15">
        <f t="shared" si="2"/>
        <v>0</v>
      </c>
    </row>
    <row r="27" spans="1:4">
      <c r="A27" s="8"/>
      <c r="B27" s="18"/>
      <c r="C27" s="18"/>
      <c r="D27" s="18"/>
    </row>
    <row r="28" spans="1:4">
      <c r="A28" s="6" t="s">
        <v>70</v>
      </c>
      <c r="B28" s="16">
        <f>SUM(B29:B30)</f>
        <v>139662216.65000001</v>
      </c>
      <c r="C28" s="16">
        <f>SUM(C29:C30)</f>
        <v>20657523.350000001</v>
      </c>
      <c r="D28" s="16">
        <f>SUM(D29:D30)</f>
        <v>160319740</v>
      </c>
    </row>
    <row r="29" spans="1:4">
      <c r="A29" s="26" t="s">
        <v>71</v>
      </c>
      <c r="B29" s="15">
        <v>160319740</v>
      </c>
      <c r="C29" s="15">
        <v>0</v>
      </c>
      <c r="D29" s="15">
        <f t="shared" ref="D29:D30" si="3">B29+C29</f>
        <v>160319740</v>
      </c>
    </row>
    <row r="30" spans="1:4">
      <c r="A30" s="5" t="s">
        <v>72</v>
      </c>
      <c r="B30" s="15">
        <v>-20657523.350000001</v>
      </c>
      <c r="C30" s="15">
        <v>20657523.350000001</v>
      </c>
      <c r="D30" s="15">
        <f t="shared" si="3"/>
        <v>0</v>
      </c>
    </row>
    <row r="31" spans="1:4">
      <c r="A31" s="8"/>
      <c r="B31" s="18"/>
      <c r="C31" s="18"/>
      <c r="D31" s="18"/>
    </row>
    <row r="32" spans="1:4">
      <c r="A32" s="6" t="s">
        <v>73</v>
      </c>
      <c r="B32" s="16">
        <f>SUM(B33:B34)</f>
        <v>149493642.18000001</v>
      </c>
      <c r="C32" s="16">
        <f>SUM(C33:C34)</f>
        <v>18730787.82</v>
      </c>
      <c r="D32" s="16">
        <f>SUM(D33:D34)</f>
        <v>168224430</v>
      </c>
    </row>
    <row r="33" spans="1:4">
      <c r="A33" s="26" t="s">
        <v>74</v>
      </c>
      <c r="B33" s="15">
        <v>168224430</v>
      </c>
      <c r="C33" s="15">
        <v>0</v>
      </c>
      <c r="D33" s="15">
        <f t="shared" ref="D33:D34" si="4">B33+C33</f>
        <v>168224430</v>
      </c>
    </row>
    <row r="34" spans="1:4">
      <c r="A34" s="5" t="s">
        <v>75</v>
      </c>
      <c r="B34" s="15">
        <v>-18730787.82</v>
      </c>
      <c r="C34" s="15">
        <v>18730787.82</v>
      </c>
      <c r="D34" s="15">
        <f t="shared" si="4"/>
        <v>0</v>
      </c>
    </row>
    <row r="35" spans="1:4">
      <c r="A35" s="8"/>
      <c r="B35" s="18"/>
      <c r="C35" s="18"/>
      <c r="D35" s="18"/>
    </row>
    <row r="36" spans="1:4">
      <c r="A36" s="6" t="s">
        <v>76</v>
      </c>
      <c r="B36" s="16">
        <f>SUM(B37:B38)</f>
        <v>331607.49</v>
      </c>
      <c r="C36" s="16">
        <f>SUM(C37:C38)</f>
        <v>-677.49</v>
      </c>
      <c r="D36" s="16">
        <f>SUM(D37:D38)</f>
        <v>330930</v>
      </c>
    </row>
    <row r="37" spans="1:4">
      <c r="A37" s="26" t="s">
        <v>77</v>
      </c>
      <c r="B37" s="15">
        <v>330930</v>
      </c>
      <c r="C37" s="15"/>
      <c r="D37" s="15">
        <f t="shared" ref="D37:D38" si="5">B37+C37</f>
        <v>330930</v>
      </c>
    </row>
    <row r="38" spans="1:4">
      <c r="A38" s="5" t="s">
        <v>78</v>
      </c>
      <c r="B38" s="15">
        <v>677.49</v>
      </c>
      <c r="C38" s="15">
        <v>-677.49</v>
      </c>
      <c r="D38" s="15">
        <f t="shared" si="5"/>
        <v>0</v>
      </c>
    </row>
    <row r="39" spans="1:4">
      <c r="A39" s="8"/>
      <c r="B39" s="18"/>
      <c r="C39" s="18"/>
      <c r="D39" s="18"/>
    </row>
    <row r="40" spans="1:4">
      <c r="A40" s="6" t="s">
        <v>79</v>
      </c>
      <c r="B40" s="16">
        <f>SUM(B41:B42)</f>
        <v>33230731.050000001</v>
      </c>
      <c r="C40" s="16">
        <f>SUM(C41:C42)</f>
        <v>564198.94999999995</v>
      </c>
      <c r="D40" s="16">
        <f>SUM(D41:D42)</f>
        <v>33794930</v>
      </c>
    </row>
    <row r="41" spans="1:4">
      <c r="A41" s="26" t="s">
        <v>80</v>
      </c>
      <c r="B41" s="15">
        <v>33794930</v>
      </c>
      <c r="C41" s="15"/>
      <c r="D41" s="15">
        <f t="shared" ref="D41:D42" si="6">B41+C41</f>
        <v>33794930</v>
      </c>
    </row>
    <row r="42" spans="1:4">
      <c r="A42" s="5" t="s">
        <v>84</v>
      </c>
      <c r="B42" s="15">
        <v>-564198.94999999995</v>
      </c>
      <c r="C42" s="15">
        <v>564198.94999999995</v>
      </c>
      <c r="D42" s="15">
        <f t="shared" si="6"/>
        <v>0</v>
      </c>
    </row>
    <row r="43" spans="1:4">
      <c r="A43" s="5"/>
      <c r="B43" s="15"/>
      <c r="C43" s="15"/>
      <c r="D43" s="15"/>
    </row>
    <row r="44" spans="1:4">
      <c r="A44" s="24" t="s">
        <v>103</v>
      </c>
      <c r="B44" s="14">
        <f>B45+B49+B53+B57+B71</f>
        <v>-129214106.87</v>
      </c>
      <c r="C44" s="14">
        <f t="shared" ref="C44:D44" si="7">C45+C49+C53+C57+C71</f>
        <v>-118241822.20999992</v>
      </c>
      <c r="D44" s="14">
        <f t="shared" si="7"/>
        <v>-247455929.07999992</v>
      </c>
    </row>
    <row r="45" spans="1:4">
      <c r="A45" s="6" t="s">
        <v>85</v>
      </c>
      <c r="B45" s="16">
        <f>SUM(B46:B47)</f>
        <v>-39245636.360000014</v>
      </c>
      <c r="C45" s="16">
        <f>SUM(C46:C47)</f>
        <v>-148294242.44</v>
      </c>
      <c r="D45" s="16">
        <f>SUM(D46:D47)</f>
        <v>-187539878.80000001</v>
      </c>
    </row>
    <row r="46" spans="1:4">
      <c r="A46" s="26" t="s">
        <v>37</v>
      </c>
      <c r="B46" s="15">
        <v>-187539878.80000001</v>
      </c>
      <c r="C46" s="15">
        <v>0</v>
      </c>
      <c r="D46" s="15">
        <f t="shared" ref="D46:D47" si="8">B46+C46</f>
        <v>-187539878.80000001</v>
      </c>
    </row>
    <row r="47" spans="1:4">
      <c r="A47" s="5" t="s">
        <v>86</v>
      </c>
      <c r="B47" s="15">
        <v>148294242.44</v>
      </c>
      <c r="C47" s="15">
        <v>-148294242.44</v>
      </c>
      <c r="D47" s="15">
        <f t="shared" si="8"/>
        <v>0</v>
      </c>
    </row>
    <row r="48" spans="1:4">
      <c r="A48" s="8"/>
      <c r="B48" s="18"/>
      <c r="C48" s="18"/>
      <c r="D48" s="18"/>
    </row>
    <row r="49" spans="1:4">
      <c r="A49" s="6" t="s">
        <v>87</v>
      </c>
      <c r="B49" s="16">
        <f>SUM(B50:B51)</f>
        <v>-648098001.28999996</v>
      </c>
      <c r="C49" s="16">
        <f>SUM(C50:C51)</f>
        <v>23651501.289999999</v>
      </c>
      <c r="D49" s="16">
        <f>SUM(D50:D51)</f>
        <v>-624446500</v>
      </c>
    </row>
    <row r="50" spans="1:4">
      <c r="A50" s="26" t="s">
        <v>38</v>
      </c>
      <c r="B50" s="15">
        <v>-624446500</v>
      </c>
      <c r="C50" s="15">
        <v>0</v>
      </c>
      <c r="D50" s="15">
        <f t="shared" ref="D50:D51" si="9">B50+C50</f>
        <v>-624446500</v>
      </c>
    </row>
    <row r="51" spans="1:4">
      <c r="A51" s="5" t="s">
        <v>88</v>
      </c>
      <c r="B51" s="15">
        <v>-23651501.289999999</v>
      </c>
      <c r="C51" s="15">
        <v>23651501.289999999</v>
      </c>
      <c r="D51" s="15">
        <f t="shared" si="9"/>
        <v>0</v>
      </c>
    </row>
    <row r="52" spans="1:4">
      <c r="A52" s="8"/>
      <c r="B52" s="18"/>
      <c r="C52" s="18"/>
      <c r="D52" s="18"/>
    </row>
    <row r="53" spans="1:4">
      <c r="A53" s="6" t="s">
        <v>89</v>
      </c>
      <c r="B53" s="16">
        <f>SUM(B54:B55)</f>
        <v>558129530.77999997</v>
      </c>
      <c r="C53" s="16">
        <f>SUM(C54:C55)</f>
        <v>-558129530.77999997</v>
      </c>
      <c r="D53" s="16">
        <f>SUM(D54:D55)</f>
        <v>0</v>
      </c>
    </row>
    <row r="54" spans="1:4">
      <c r="A54" s="26" t="s">
        <v>90</v>
      </c>
      <c r="B54" s="15">
        <v>558129530.77999997</v>
      </c>
      <c r="C54" s="15">
        <v>-558129530.77999997</v>
      </c>
      <c r="D54" s="15">
        <f t="shared" ref="D54:D55" si="10">B54+C54</f>
        <v>0</v>
      </c>
    </row>
    <row r="55" spans="1:4">
      <c r="A55" s="5" t="s">
        <v>91</v>
      </c>
      <c r="B55" s="15">
        <v>0</v>
      </c>
      <c r="C55" s="15">
        <v>0</v>
      </c>
      <c r="D55" s="15">
        <f t="shared" si="10"/>
        <v>0</v>
      </c>
    </row>
    <row r="56" spans="1:4">
      <c r="A56" s="8"/>
      <c r="B56" s="18"/>
      <c r="C56" s="18"/>
      <c r="D56" s="18"/>
    </row>
    <row r="57" spans="1:4">
      <c r="A57" s="6" t="s">
        <v>92</v>
      </c>
      <c r="B57" s="16">
        <f>SUM(B58:B69)</f>
        <v>0</v>
      </c>
      <c r="C57" s="16">
        <f>SUM(C58:C69)</f>
        <v>527246574.40000004</v>
      </c>
      <c r="D57" s="16">
        <f>SUM(D58:D69)</f>
        <v>527246574.40000004</v>
      </c>
    </row>
    <row r="58" spans="1:4">
      <c r="A58" s="26" t="s">
        <v>105</v>
      </c>
      <c r="B58" s="15">
        <v>0</v>
      </c>
      <c r="C58" s="15">
        <v>-51235939.079999998</v>
      </c>
      <c r="D58" s="15">
        <f t="shared" ref="D58:D69" si="11">B58+C58</f>
        <v>-51235939.079999998</v>
      </c>
    </row>
    <row r="59" spans="1:4">
      <c r="A59" s="26" t="s">
        <v>28</v>
      </c>
      <c r="B59" s="15">
        <v>0</v>
      </c>
      <c r="C59" s="15">
        <v>-63023870</v>
      </c>
      <c r="D59" s="15">
        <f t="shared" si="11"/>
        <v>-63023870</v>
      </c>
    </row>
    <row r="60" spans="1:4">
      <c r="A60" s="26" t="s">
        <v>93</v>
      </c>
      <c r="B60" s="15">
        <v>0</v>
      </c>
      <c r="C60" s="15">
        <v>15243.35</v>
      </c>
      <c r="D60" s="15">
        <f t="shared" si="11"/>
        <v>15243.35</v>
      </c>
    </row>
    <row r="61" spans="1:4">
      <c r="A61" s="26" t="s">
        <v>94</v>
      </c>
      <c r="B61" s="15">
        <v>0</v>
      </c>
      <c r="C61" s="15">
        <v>-271390.08000000002</v>
      </c>
      <c r="D61" s="15">
        <f t="shared" si="11"/>
        <v>-271390.08000000002</v>
      </c>
    </row>
    <row r="62" spans="1:4">
      <c r="A62" s="26" t="s">
        <v>95</v>
      </c>
      <c r="B62" s="15">
        <v>0</v>
      </c>
      <c r="C62" s="15">
        <v>-20657523.350000001</v>
      </c>
      <c r="D62" s="15">
        <f t="shared" si="11"/>
        <v>-20657523.350000001</v>
      </c>
    </row>
    <row r="63" spans="1:4">
      <c r="A63" s="26" t="s">
        <v>96</v>
      </c>
      <c r="B63" s="15">
        <v>0</v>
      </c>
      <c r="C63" s="15">
        <v>-18730787.82</v>
      </c>
      <c r="D63" s="15">
        <f t="shared" si="11"/>
        <v>-18730787.82</v>
      </c>
    </row>
    <row r="64" spans="1:4">
      <c r="A64" s="26" t="s">
        <v>97</v>
      </c>
      <c r="B64" s="15">
        <v>0</v>
      </c>
      <c r="C64" s="15">
        <v>677.49</v>
      </c>
      <c r="D64" s="15">
        <f t="shared" si="11"/>
        <v>677.49</v>
      </c>
    </row>
    <row r="65" spans="1:4">
      <c r="A65" s="26" t="s">
        <v>98</v>
      </c>
      <c r="B65" s="15">
        <v>0</v>
      </c>
      <c r="C65" s="15">
        <v>-564198.94999999995</v>
      </c>
      <c r="D65" s="15">
        <f t="shared" si="11"/>
        <v>-564198.94999999995</v>
      </c>
    </row>
    <row r="66" spans="1:4">
      <c r="A66" s="26" t="s">
        <v>37</v>
      </c>
      <c r="B66" s="15">
        <v>0</v>
      </c>
      <c r="C66" s="15">
        <v>148294242.44</v>
      </c>
      <c r="D66" s="15">
        <f t="shared" si="11"/>
        <v>148294242.44</v>
      </c>
    </row>
    <row r="67" spans="1:4">
      <c r="A67" s="26" t="s">
        <v>38</v>
      </c>
      <c r="B67" s="15">
        <v>0</v>
      </c>
      <c r="C67" s="15">
        <v>-23651501.289999999</v>
      </c>
      <c r="D67" s="15">
        <f t="shared" si="11"/>
        <v>-23651501.289999999</v>
      </c>
    </row>
    <row r="68" spans="1:4">
      <c r="A68" s="26" t="s">
        <v>40</v>
      </c>
      <c r="B68" s="15">
        <v>0</v>
      </c>
      <c r="C68" s="15">
        <v>558129530.77999997</v>
      </c>
      <c r="D68" s="15">
        <f t="shared" si="11"/>
        <v>558129530.77999997</v>
      </c>
    </row>
    <row r="69" spans="1:4">
      <c r="A69" s="26" t="s">
        <v>54</v>
      </c>
      <c r="B69" s="15">
        <v>0</v>
      </c>
      <c r="C69" s="15">
        <f>B6</f>
        <v>-1057909.0900000001</v>
      </c>
      <c r="D69" s="15">
        <f t="shared" si="11"/>
        <v>-1057909.0900000001</v>
      </c>
    </row>
    <row r="70" spans="1:4">
      <c r="A70" s="8"/>
      <c r="B70" s="18"/>
      <c r="C70" s="18"/>
      <c r="D70" s="18"/>
    </row>
    <row r="71" spans="1:4">
      <c r="A71" s="6" t="s">
        <v>106</v>
      </c>
      <c r="B71" s="16">
        <f>SUM(B72)</f>
        <v>0</v>
      </c>
      <c r="C71" s="16">
        <f t="shared" ref="C71:D71" si="12">SUM(C72)</f>
        <v>37283875.32</v>
      </c>
      <c r="D71" s="16">
        <f t="shared" si="12"/>
        <v>37283875.32</v>
      </c>
    </row>
    <row r="72" spans="1:4">
      <c r="A72" s="5" t="s">
        <v>107</v>
      </c>
      <c r="B72" s="15">
        <v>0</v>
      </c>
      <c r="C72" s="15">
        <v>37283875.32</v>
      </c>
      <c r="D72" s="15">
        <f t="shared" ref="D72" si="13">B72+C72</f>
        <v>37283875.32</v>
      </c>
    </row>
    <row r="73" spans="1:4" ht="13.5" thickBot="1">
      <c r="A73" s="5"/>
      <c r="B73" s="15"/>
      <c r="C73" s="15"/>
      <c r="D73" s="15"/>
    </row>
    <row r="74" spans="1:4" ht="13.5" thickTop="1">
      <c r="A74" s="9" t="s">
        <v>81</v>
      </c>
      <c r="B74" s="19">
        <f>B6+B8+B12+B19+B44</f>
        <v>1960141204.9200001</v>
      </c>
      <c r="C74" s="19">
        <f>C6+C8+C12+C19+C44</f>
        <v>0</v>
      </c>
      <c r="D74" s="19">
        <f>D6+D8+D12+D19+D44</f>
        <v>1960141204.9200001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2014-07-11T08:04:30Z</dcterms:created>
  <dcterms:modified xsi:type="dcterms:W3CDTF">2014-08-27T18:56:41Z</dcterms:modified>
</cp:coreProperties>
</file>