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328"/>
  <workbookPr codeName="ThisWorkbook"/>
  <mc:AlternateContent xmlns:mc="http://schemas.openxmlformats.org/markup-compatibility/2006">
    <mc:Choice Requires="x15">
      <x15ac:absPath xmlns:x15ac="http://schemas.microsoft.com/office/spreadsheetml/2010/11/ac" url="G:\Publicació web\ARXIUS MICROSITE ESTADÍSTIQUES (Marta R.)\PRESSUPOST INICIAL\PG2024\ca\CONSOLIDAT\"/>
    </mc:Choice>
  </mc:AlternateContent>
  <xr:revisionPtr revIDLastSave="0" documentId="13_ncr:1_{1FB401B9-0779-4CFD-AB02-1A51C0115EEB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EFT_CAIB_ING" sheetId="1" r:id="rId1"/>
  </sheets>
  <definedNames>
    <definedName name="_xlnm.Print_Area" localSheetId="0">EFT_CAIB_ING!$A$1:$G$56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3" i="1" l="1"/>
  <c r="E13" i="1"/>
  <c r="F13" i="1"/>
  <c r="G13" i="1"/>
  <c r="C5" i="1"/>
  <c r="D5" i="1"/>
  <c r="E5" i="1"/>
  <c r="F5" i="1"/>
  <c r="G5" i="1"/>
  <c r="B5" i="1"/>
  <c r="F12" i="1"/>
  <c r="B12" i="1" s="1"/>
  <c r="F54" i="1"/>
  <c r="B54" i="1" s="1"/>
  <c r="F15" i="1"/>
  <c r="B15" i="1" s="1"/>
  <c r="C13" i="1"/>
  <c r="F55" i="1" l="1"/>
  <c r="B55" i="1" s="1"/>
  <c r="F53" i="1"/>
  <c r="B53" i="1" s="1"/>
  <c r="B52" i="1" s="1"/>
  <c r="E52" i="1"/>
  <c r="D52" i="1"/>
  <c r="C52" i="1"/>
  <c r="F51" i="1"/>
  <c r="B51" i="1" s="1"/>
  <c r="F50" i="1"/>
  <c r="B50" i="1" s="1"/>
  <c r="F49" i="1"/>
  <c r="B49" i="1" s="1"/>
  <c r="F48" i="1"/>
  <c r="B48" i="1" s="1"/>
  <c r="F47" i="1"/>
  <c r="B47" i="1" s="1"/>
  <c r="F46" i="1"/>
  <c r="B46" i="1" s="1"/>
  <c r="F45" i="1"/>
  <c r="B45" i="1" s="1"/>
  <c r="F44" i="1"/>
  <c r="B44" i="1" s="1"/>
  <c r="G43" i="1"/>
  <c r="E43" i="1"/>
  <c r="D43" i="1"/>
  <c r="C43" i="1"/>
  <c r="F42" i="1"/>
  <c r="B42" i="1" s="1"/>
  <c r="F41" i="1"/>
  <c r="B41" i="1" s="1"/>
  <c r="F40" i="1"/>
  <c r="B40" i="1" s="1"/>
  <c r="F39" i="1"/>
  <c r="B39" i="1" s="1"/>
  <c r="F38" i="1"/>
  <c r="B38" i="1" s="1"/>
  <c r="F37" i="1"/>
  <c r="B37" i="1" s="1"/>
  <c r="E36" i="1"/>
  <c r="D36" i="1"/>
  <c r="C36" i="1"/>
  <c r="F35" i="1"/>
  <c r="B35" i="1" s="1"/>
  <c r="F34" i="1"/>
  <c r="B34" i="1" s="1"/>
  <c r="B33" i="1" s="1"/>
  <c r="E33" i="1"/>
  <c r="D33" i="1"/>
  <c r="C33" i="1"/>
  <c r="F32" i="1"/>
  <c r="B32" i="1" s="1"/>
  <c r="F31" i="1"/>
  <c r="B31" i="1" s="1"/>
  <c r="F30" i="1"/>
  <c r="B30" i="1" s="1"/>
  <c r="F29" i="1"/>
  <c r="B29" i="1" s="1"/>
  <c r="F28" i="1"/>
  <c r="B28" i="1" s="1"/>
  <c r="F27" i="1"/>
  <c r="B27" i="1" s="1"/>
  <c r="F26" i="1"/>
  <c r="B26" i="1" s="1"/>
  <c r="F25" i="1"/>
  <c r="B25" i="1" s="1"/>
  <c r="F24" i="1"/>
  <c r="B24" i="1" s="1"/>
  <c r="E23" i="1"/>
  <c r="D23" i="1"/>
  <c r="C23" i="1"/>
  <c r="G22" i="1"/>
  <c r="F21" i="1"/>
  <c r="B21" i="1" s="1"/>
  <c r="F20" i="1"/>
  <c r="B20" i="1" s="1"/>
  <c r="F19" i="1"/>
  <c r="B19" i="1" s="1"/>
  <c r="F18" i="1"/>
  <c r="B18" i="1" s="1"/>
  <c r="F17" i="1"/>
  <c r="B17" i="1" s="1"/>
  <c r="G16" i="1"/>
  <c r="E16" i="1"/>
  <c r="D16" i="1"/>
  <c r="C16" i="1"/>
  <c r="F14" i="1"/>
  <c r="F11" i="1"/>
  <c r="B11" i="1" s="1"/>
  <c r="F10" i="1"/>
  <c r="B10" i="1" s="1"/>
  <c r="F9" i="1"/>
  <c r="B9" i="1" s="1"/>
  <c r="F8" i="1"/>
  <c r="B8" i="1" s="1"/>
  <c r="F7" i="1"/>
  <c r="B7" i="1" s="1"/>
  <c r="F6" i="1"/>
  <c r="B6" i="1" s="1"/>
  <c r="B16" i="1" l="1"/>
  <c r="B43" i="1"/>
  <c r="B36" i="1"/>
  <c r="B23" i="1"/>
  <c r="B22" i="1" s="1"/>
  <c r="B14" i="1"/>
  <c r="B13" i="1" s="1"/>
  <c r="F52" i="1"/>
  <c r="G4" i="1"/>
  <c r="G56" i="1" s="1"/>
  <c r="F43" i="1"/>
  <c r="F36" i="1"/>
  <c r="F23" i="1"/>
  <c r="D22" i="1"/>
  <c r="D4" i="1" s="1"/>
  <c r="D56" i="1" s="1"/>
  <c r="E22" i="1"/>
  <c r="E4" i="1" s="1"/>
  <c r="E56" i="1" s="1"/>
  <c r="C22" i="1"/>
  <c r="C4" i="1" s="1"/>
  <c r="C56" i="1" s="1"/>
  <c r="F16" i="1"/>
  <c r="F33" i="1"/>
  <c r="B4" i="1" l="1"/>
  <c r="B56" i="1" s="1"/>
  <c r="F22" i="1"/>
  <c r="F4" i="1" s="1"/>
  <c r="F56" i="1" s="1"/>
</calcChain>
</file>

<file path=xl/sharedStrings.xml><?xml version="1.0" encoding="utf-8"?>
<sst xmlns="http://schemas.openxmlformats.org/spreadsheetml/2006/main" count="63" uniqueCount="59">
  <si>
    <t>DRETS RECONEGUTS. ESTRUCTURA ECONÒMICA</t>
  </si>
  <si>
    <t>DISTRIBUCIÓ</t>
  </si>
  <si>
    <t>Tipus de finançament</t>
  </si>
  <si>
    <t>Consolidat</t>
  </si>
  <si>
    <t>AGIB</t>
  </si>
  <si>
    <t>ATIB</t>
  </si>
  <si>
    <t>SSIB</t>
  </si>
  <si>
    <t>Total</t>
  </si>
  <si>
    <t>Transferencies internes</t>
  </si>
  <si>
    <t>INGRESSOS NO FINANCERS</t>
  </si>
  <si>
    <t>1.- Rendiment dels tributs cedits</t>
  </si>
  <si>
    <t>Impost general sobre successions i donacions</t>
  </si>
  <si>
    <t>Impost extraordinari sobre el patrimoni de les persones físiques</t>
  </si>
  <si>
    <t>Impost sobre dipòsits en entitats bancàries</t>
  </si>
  <si>
    <t>Impost sobre transmissions "inter-vius"</t>
  </si>
  <si>
    <t>Impost sobre actes jurídics documentats</t>
  </si>
  <si>
    <t>Sobre determinats mitjans de transport</t>
  </si>
  <si>
    <t>2.- Rendiment dels tributs pròpis</t>
  </si>
  <si>
    <t>Impost sobre estades en empreses turístiques d'allotjament i del turisme sostenible</t>
  </si>
  <si>
    <t>Cànon de sanejament d'aigües</t>
  </si>
  <si>
    <t>3.- Taxes i ingressos pròpis/afectes als serveis transferits i altres ingressos</t>
  </si>
  <si>
    <t>Taxes de joc</t>
  </si>
  <si>
    <t>Altres taxes</t>
  </si>
  <si>
    <t>Prestació de serveis i venda de béns</t>
  </si>
  <si>
    <t>Altres ingressos</t>
  </si>
  <si>
    <t>Ingressos patrimonials i alienació d'inversions</t>
  </si>
  <si>
    <t>4.- Finançament autonòmic</t>
  </si>
  <si>
    <t>Bestretes a compta de l'exercici n</t>
  </si>
  <si>
    <t>Tarifa autonòmica de l'IRPF</t>
  </si>
  <si>
    <t>IVA</t>
  </si>
  <si>
    <t>IVA, reintegrament ajornaments liquidacions negatives 2008/09</t>
  </si>
  <si>
    <t>IE sobre la cervesa</t>
  </si>
  <si>
    <t>IE sobre l'alcohol i begudes derivades</t>
  </si>
  <si>
    <t>IE sobre les labors del tabac</t>
  </si>
  <si>
    <t>IE sobre els hidrocarburs</t>
  </si>
  <si>
    <t>IE sobre productes intermedis</t>
  </si>
  <si>
    <t>IE sobre l'electricitat</t>
  </si>
  <si>
    <t>Fons complementaris/addicionals</t>
  </si>
  <si>
    <t>Fons de garantia</t>
  </si>
  <si>
    <t>Fons de suficiència</t>
  </si>
  <si>
    <t>Liquidació de l'exercici (n-2)</t>
  </si>
  <si>
    <t>Fons de competitivitat</t>
  </si>
  <si>
    <t>5.- Aportacions alíenes</t>
  </si>
  <si>
    <t>De l'Estat</t>
  </si>
  <si>
    <t>Del sector públic instrumental de la CAIB</t>
  </si>
  <si>
    <t>De comunitats autònomes</t>
  </si>
  <si>
    <t>De corporacions locals</t>
  </si>
  <si>
    <t>D'empreses privades</t>
  </si>
  <si>
    <t>D'òrgans estatutaris</t>
  </si>
  <si>
    <t>De famílies i institucions</t>
  </si>
  <si>
    <t>De l'exterior</t>
  </si>
  <si>
    <t>INGRESSOS FINANCERS</t>
  </si>
  <si>
    <t>Reintegrament de préstecs concedits</t>
  </si>
  <si>
    <t>Préstecs rebuts en euros</t>
  </si>
  <si>
    <t>TOTAL</t>
  </si>
  <si>
    <t>Romanents de tresoreria</t>
  </si>
  <si>
    <t>Imposts especials</t>
  </si>
  <si>
    <t>PRESSUPOSTS GENERALS DE LA COMUNITAT AUTÒNOMA ILLES BALEARS 2024. SECTOR PÚBLICO ADMINISTRATIU CONSOLIDAT</t>
  </si>
  <si>
    <t>Impost sobre residus en abocadors, incineració i coincineració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</si>
</sst>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0"/>
      <name val="Arial"/>
      <family val="2"/>
    </font>
    <font>
      <b/>
      <sz val="9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sz val="9"/>
      <color theme="4" tint="-0.249977111117893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11"/>
      <color theme="4" tint="-0.249977111117893"/>
      <name val="Calibri"/>
      <family val="2"/>
      <scheme val="minor"/>
    </font>
    <font>
      <sz val="9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E26B0A"/>
        <bgColor indexed="64"/>
      </patternFill>
    </fill>
    <fill>
      <patternFill patternType="solid">
        <fgColor rgb="FFFABF8F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theme="5" tint="0.79998168889431442"/>
        <bgColor indexed="64"/>
      </patternFill>
    </fill>
  </fills>
  <borders count="11">
    <border>
      <left/>
      <right/>
      <top/>
      <bottom/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 style="medium">
        <color theme="0"/>
      </left>
      <right style="medium">
        <color theme="0"/>
      </right>
      <top/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/>
      <top/>
      <bottom style="medium">
        <color theme="0"/>
      </bottom>
      <diagonal/>
    </border>
    <border>
      <left/>
      <right/>
      <top/>
      <bottom style="medium">
        <color theme="0"/>
      </bottom>
      <diagonal/>
    </border>
    <border>
      <left/>
      <right style="medium">
        <color theme="0"/>
      </right>
      <top/>
      <bottom style="medium">
        <color theme="0"/>
      </bottom>
      <diagonal/>
    </border>
    <border>
      <left/>
      <right/>
      <top/>
      <bottom style="thin">
        <color rgb="FFE26B0A"/>
      </bottom>
      <diagonal/>
    </border>
    <border>
      <left/>
      <right/>
      <top style="double">
        <color theme="5"/>
      </top>
      <bottom/>
      <diagonal/>
    </border>
    <border>
      <left/>
      <right/>
      <top/>
      <bottom style="thin">
        <color theme="5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2" fillId="0" borderId="0" xfId="0" applyFont="1" applyAlignment="1">
      <alignment horizontal="left" indent="1"/>
    </xf>
    <xf numFmtId="4" fontId="0" fillId="0" borderId="0" xfId="0" applyNumberFormat="1"/>
    <xf numFmtId="0" fontId="1" fillId="2" borderId="3" xfId="0" applyFont="1" applyFill="1" applyBorder="1" applyAlignment="1">
      <alignment horizontal="left" vertical="center"/>
    </xf>
    <xf numFmtId="0" fontId="1" fillId="2" borderId="3" xfId="0" applyFont="1" applyFill="1" applyBorder="1" applyAlignment="1">
      <alignment horizontal="right" vertical="center"/>
    </xf>
    <xf numFmtId="0" fontId="7" fillId="3" borderId="0" xfId="0" applyFont="1" applyFill="1" applyAlignment="1">
      <alignment vertical="center"/>
    </xf>
    <xf numFmtId="4" fontId="7" fillId="3" borderId="0" xfId="0" applyNumberFormat="1" applyFont="1" applyFill="1" applyAlignment="1">
      <alignment vertical="center"/>
    </xf>
    <xf numFmtId="4" fontId="3" fillId="0" borderId="0" xfId="0" applyNumberFormat="1" applyFont="1" applyAlignment="1">
      <alignment vertical="center"/>
    </xf>
    <xf numFmtId="4" fontId="4" fillId="0" borderId="0" xfId="0" applyNumberFormat="1" applyFont="1" applyAlignment="1">
      <alignment vertical="center"/>
    </xf>
    <xf numFmtId="4" fontId="2" fillId="0" borderId="0" xfId="0" applyNumberFormat="1" applyFont="1" applyAlignment="1">
      <alignment vertical="center"/>
    </xf>
    <xf numFmtId="4" fontId="5" fillId="5" borderId="10" xfId="0" applyNumberFormat="1" applyFont="1" applyFill="1" applyBorder="1" applyAlignment="1">
      <alignment horizontal="right" vertical="center"/>
    </xf>
    <xf numFmtId="0" fontId="6" fillId="0" borderId="0" xfId="0" applyFont="1" applyAlignment="1">
      <alignment vertical="center"/>
    </xf>
    <xf numFmtId="0" fontId="5" fillId="0" borderId="9" xfId="0" applyFont="1" applyBorder="1" applyAlignment="1">
      <alignment horizontal="left" vertical="center"/>
    </xf>
    <xf numFmtId="4" fontId="5" fillId="0" borderId="9" xfId="0" applyNumberFormat="1" applyFont="1" applyBorder="1" applyAlignment="1">
      <alignment horizontal="right" vertical="center"/>
    </xf>
    <xf numFmtId="0" fontId="2" fillId="0" borderId="0" xfId="0" applyFont="1" applyAlignment="1">
      <alignment horizontal="left" vertical="center" indent="1"/>
    </xf>
    <xf numFmtId="4" fontId="2" fillId="4" borderId="8" xfId="0" applyNumberFormat="1" applyFont="1" applyFill="1" applyBorder="1" applyAlignment="1">
      <alignment horizontal="left" vertical="center" indent="1"/>
    </xf>
    <xf numFmtId="0" fontId="2" fillId="0" borderId="0" xfId="0" applyFont="1" applyAlignment="1">
      <alignment horizontal="left" vertical="center" indent="2"/>
    </xf>
    <xf numFmtId="0" fontId="1" fillId="2" borderId="1" xfId="0" applyFont="1" applyFill="1" applyBorder="1" applyAlignment="1">
      <alignment horizontal="left" vertical="center"/>
    </xf>
    <xf numFmtId="0" fontId="1" fillId="2" borderId="2" xfId="0" applyFont="1" applyFill="1" applyBorder="1" applyAlignment="1">
      <alignment horizontal="left" vertical="center"/>
    </xf>
    <xf numFmtId="0" fontId="1" fillId="2" borderId="4" xfId="0" applyFont="1" applyFill="1" applyBorder="1" applyAlignment="1">
      <alignment horizontal="left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>
    <pageSetUpPr fitToPage="1"/>
  </sheetPr>
  <dimension ref="A1:G60"/>
  <sheetViews>
    <sheetView tabSelected="1" workbookViewId="0">
      <selection activeCell="I13" sqref="I13"/>
    </sheetView>
  </sheetViews>
  <sheetFormatPr baseColWidth="10" defaultRowHeight="12.75" x14ac:dyDescent="0.2"/>
  <cols>
    <col min="1" max="1" width="65" customWidth="1"/>
    <col min="2" max="2" width="13.5703125" bestFit="1" customWidth="1"/>
    <col min="3" max="7" width="21.7109375" customWidth="1"/>
  </cols>
  <sheetData>
    <row r="1" spans="1:7" ht="15" customHeight="1" thickBot="1" x14ac:dyDescent="0.25">
      <c r="A1" s="17" t="s">
        <v>57</v>
      </c>
      <c r="B1" s="18"/>
      <c r="C1" s="18"/>
      <c r="D1" s="18"/>
      <c r="E1" s="18"/>
      <c r="F1" s="18"/>
      <c r="G1" s="19"/>
    </row>
    <row r="2" spans="1:7" ht="15" customHeight="1" thickBot="1" x14ac:dyDescent="0.25">
      <c r="A2" s="3" t="s">
        <v>0</v>
      </c>
      <c r="B2" s="20" t="s">
        <v>1</v>
      </c>
      <c r="C2" s="21"/>
      <c r="D2" s="21"/>
      <c r="E2" s="21"/>
      <c r="F2" s="21"/>
      <c r="G2" s="22"/>
    </row>
    <row r="3" spans="1:7" ht="15" customHeight="1" thickBot="1" x14ac:dyDescent="0.25">
      <c r="A3" s="3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4" t="s">
        <v>7</v>
      </c>
      <c r="G3" s="4" t="s">
        <v>8</v>
      </c>
    </row>
    <row r="4" spans="1:7" ht="15" customHeight="1" x14ac:dyDescent="0.2">
      <c r="A4" s="5" t="s">
        <v>9</v>
      </c>
      <c r="B4" s="6">
        <f>B5+B13+B16+B22+B43</f>
        <v>5859399791</v>
      </c>
      <c r="C4" s="6">
        <f>C5+C13+C16+C22+C43</f>
        <v>5831143641</v>
      </c>
      <c r="D4" s="6">
        <f>D5+D13+D16+D22+D43</f>
        <v>18284214</v>
      </c>
      <c r="E4" s="6">
        <f>E5+E13+E16+E22+E43</f>
        <v>2269473094</v>
      </c>
      <c r="F4" s="6">
        <f>F5+F13+F16+F22+F43</f>
        <v>8118900949</v>
      </c>
      <c r="G4" s="6">
        <f>G5+G13+G16+G22+G43+G52</f>
        <v>2259501158</v>
      </c>
    </row>
    <row r="5" spans="1:7" ht="15" customHeight="1" x14ac:dyDescent="0.2">
      <c r="A5" s="5" t="s">
        <v>10</v>
      </c>
      <c r="B5" s="6">
        <f>SUM(B6:B12)</f>
        <v>1061908830</v>
      </c>
      <c r="C5" s="6">
        <f t="shared" ref="C5:G5" si="0">SUM(C6:C12)</f>
        <v>1061908830</v>
      </c>
      <c r="D5" s="6">
        <f t="shared" si="0"/>
        <v>0</v>
      </c>
      <c r="E5" s="6">
        <f t="shared" si="0"/>
        <v>0</v>
      </c>
      <c r="F5" s="6">
        <f t="shared" si="0"/>
        <v>1061908830</v>
      </c>
      <c r="G5" s="6">
        <f t="shared" si="0"/>
        <v>0</v>
      </c>
    </row>
    <row r="6" spans="1:7" ht="15" customHeight="1" x14ac:dyDescent="0.2">
      <c r="A6" s="14" t="s">
        <v>11</v>
      </c>
      <c r="B6" s="7">
        <f>F6-G6</f>
        <v>76988160</v>
      </c>
      <c r="C6" s="7">
        <v>76988160</v>
      </c>
      <c r="D6" s="8"/>
      <c r="E6" s="8"/>
      <c r="F6" s="7">
        <f t="shared" ref="F6:F11" si="1">SUM(C6:E6)</f>
        <v>76988160</v>
      </c>
      <c r="G6" s="9"/>
    </row>
    <row r="7" spans="1:7" ht="15" customHeight="1" x14ac:dyDescent="0.2">
      <c r="A7" s="14" t="s">
        <v>12</v>
      </c>
      <c r="B7" s="7">
        <f t="shared" ref="B7:B12" si="2">F7-G7</f>
        <v>86406840</v>
      </c>
      <c r="C7" s="7">
        <v>86406840</v>
      </c>
      <c r="D7" s="8"/>
      <c r="E7" s="8"/>
      <c r="F7" s="7">
        <f t="shared" si="1"/>
        <v>86406840</v>
      </c>
      <c r="G7" s="9"/>
    </row>
    <row r="8" spans="1:7" ht="15" customHeight="1" x14ac:dyDescent="0.2">
      <c r="A8" s="14" t="s">
        <v>13</v>
      </c>
      <c r="B8" s="7">
        <f t="shared" si="2"/>
        <v>9973800</v>
      </c>
      <c r="C8" s="7">
        <v>9973800</v>
      </c>
      <c r="D8" s="8"/>
      <c r="E8" s="8"/>
      <c r="F8" s="7">
        <f t="shared" si="1"/>
        <v>9973800</v>
      </c>
      <c r="G8" s="9"/>
    </row>
    <row r="9" spans="1:7" ht="15" customHeight="1" x14ac:dyDescent="0.2">
      <c r="A9" s="14" t="s">
        <v>14</v>
      </c>
      <c r="B9" s="7">
        <f t="shared" si="2"/>
        <v>670417020</v>
      </c>
      <c r="C9" s="7">
        <v>670417020</v>
      </c>
      <c r="D9" s="8"/>
      <c r="E9" s="8"/>
      <c r="F9" s="7">
        <f t="shared" si="1"/>
        <v>670417020</v>
      </c>
      <c r="G9" s="9"/>
    </row>
    <row r="10" spans="1:7" ht="15" customHeight="1" x14ac:dyDescent="0.2">
      <c r="A10" s="14" t="s">
        <v>15</v>
      </c>
      <c r="B10" s="7">
        <f t="shared" si="2"/>
        <v>173200280</v>
      </c>
      <c r="C10" s="7">
        <v>173200280</v>
      </c>
      <c r="D10" s="8"/>
      <c r="E10" s="8"/>
      <c r="F10" s="7">
        <f t="shared" si="1"/>
        <v>173200280</v>
      </c>
      <c r="G10" s="9"/>
    </row>
    <row r="11" spans="1:7" ht="15" customHeight="1" x14ac:dyDescent="0.2">
      <c r="A11" s="14" t="s">
        <v>16</v>
      </c>
      <c r="B11" s="7">
        <f t="shared" si="2"/>
        <v>35119920</v>
      </c>
      <c r="C11" s="7">
        <v>35119920</v>
      </c>
      <c r="D11" s="8"/>
      <c r="E11" s="8"/>
      <c r="F11" s="7">
        <f t="shared" si="1"/>
        <v>35119920</v>
      </c>
      <c r="G11" s="9"/>
    </row>
    <row r="12" spans="1:7" ht="15" customHeight="1" x14ac:dyDescent="0.2">
      <c r="A12" s="1" t="s">
        <v>58</v>
      </c>
      <c r="B12" s="7">
        <f t="shared" si="2"/>
        <v>9802810</v>
      </c>
      <c r="C12" s="7">
        <v>9802810</v>
      </c>
      <c r="D12" s="8"/>
      <c r="E12" s="8"/>
      <c r="F12" s="7">
        <f>SUM(C12:E12)</f>
        <v>9802810</v>
      </c>
      <c r="G12" s="9"/>
    </row>
    <row r="13" spans="1:7" ht="15" customHeight="1" x14ac:dyDescent="0.2">
      <c r="A13" s="5" t="s">
        <v>17</v>
      </c>
      <c r="B13" s="6">
        <f>SUM(B14:B15)</f>
        <v>226195300</v>
      </c>
      <c r="C13" s="6">
        <f>SUM(C14:C15)</f>
        <v>226195300</v>
      </c>
      <c r="D13" s="6">
        <f t="shared" ref="D13:G13" si="3">SUM(D14:D15)</f>
        <v>0</v>
      </c>
      <c r="E13" s="6">
        <f t="shared" si="3"/>
        <v>0</v>
      </c>
      <c r="F13" s="6">
        <f t="shared" si="3"/>
        <v>226195300</v>
      </c>
      <c r="G13" s="6">
        <f t="shared" si="3"/>
        <v>0</v>
      </c>
    </row>
    <row r="14" spans="1:7" ht="15" customHeight="1" x14ac:dyDescent="0.2">
      <c r="A14" s="1" t="s">
        <v>18</v>
      </c>
      <c r="B14" s="7">
        <f>F14-G14</f>
        <v>136073430</v>
      </c>
      <c r="C14" s="7">
        <v>136073430</v>
      </c>
      <c r="D14" s="8"/>
      <c r="E14" s="8"/>
      <c r="F14" s="7">
        <f>SUM(C14:E14)</f>
        <v>136073430</v>
      </c>
      <c r="G14" s="9"/>
    </row>
    <row r="15" spans="1:7" ht="15" customHeight="1" x14ac:dyDescent="0.2">
      <c r="A15" s="1" t="s">
        <v>19</v>
      </c>
      <c r="B15" s="7">
        <f t="shared" ref="B15" si="4">F15-G15</f>
        <v>90121870</v>
      </c>
      <c r="C15" s="7">
        <v>90121870</v>
      </c>
      <c r="D15" s="8"/>
      <c r="E15" s="8"/>
      <c r="F15" s="7">
        <f>SUM(C15:E15)</f>
        <v>90121870</v>
      </c>
      <c r="G15" s="9"/>
    </row>
    <row r="16" spans="1:7" ht="15" customHeight="1" x14ac:dyDescent="0.2">
      <c r="A16" s="5" t="s">
        <v>20</v>
      </c>
      <c r="B16" s="6">
        <f>SUM(B17:B21)</f>
        <v>84822560</v>
      </c>
      <c r="C16" s="6">
        <f t="shared" ref="C16:G16" si="5">SUM(C17:C21)</f>
        <v>56566410</v>
      </c>
      <c r="D16" s="6">
        <f t="shared" si="5"/>
        <v>0</v>
      </c>
      <c r="E16" s="6">
        <f t="shared" si="5"/>
        <v>28256150</v>
      </c>
      <c r="F16" s="6">
        <f t="shared" si="5"/>
        <v>84822560</v>
      </c>
      <c r="G16" s="6">
        <f t="shared" si="5"/>
        <v>0</v>
      </c>
    </row>
    <row r="17" spans="1:7" ht="15" customHeight="1" x14ac:dyDescent="0.2">
      <c r="A17" s="14" t="s">
        <v>21</v>
      </c>
      <c r="B17" s="7">
        <f t="shared" ref="B17:B21" si="6">F17-G17</f>
        <v>35886090</v>
      </c>
      <c r="C17" s="7">
        <v>35886090</v>
      </c>
      <c r="D17" s="8"/>
      <c r="E17" s="8"/>
      <c r="F17" s="7">
        <f t="shared" ref="F17:F21" si="7">SUM(C17:E17)</f>
        <v>35886090</v>
      </c>
      <c r="G17" s="9"/>
    </row>
    <row r="18" spans="1:7" ht="15" customHeight="1" x14ac:dyDescent="0.2">
      <c r="A18" s="14" t="s">
        <v>22</v>
      </c>
      <c r="B18" s="7">
        <f t="shared" si="6"/>
        <v>4646265</v>
      </c>
      <c r="C18" s="7">
        <v>4546265</v>
      </c>
      <c r="D18" s="8"/>
      <c r="E18" s="7">
        <v>100000</v>
      </c>
      <c r="F18" s="7">
        <f>SUM(C18:E18)</f>
        <v>4646265</v>
      </c>
      <c r="G18" s="9"/>
    </row>
    <row r="19" spans="1:7" ht="15" customHeight="1" x14ac:dyDescent="0.2">
      <c r="A19" s="14" t="s">
        <v>23</v>
      </c>
      <c r="B19" s="7">
        <f t="shared" si="6"/>
        <v>29132359</v>
      </c>
      <c r="C19" s="7">
        <v>3519309</v>
      </c>
      <c r="D19" s="8"/>
      <c r="E19" s="7">
        <v>25613050</v>
      </c>
      <c r="F19" s="7">
        <f t="shared" si="7"/>
        <v>29132359</v>
      </c>
      <c r="G19" s="9"/>
    </row>
    <row r="20" spans="1:7" ht="15" customHeight="1" x14ac:dyDescent="0.2">
      <c r="A20" s="14" t="s">
        <v>24</v>
      </c>
      <c r="B20" s="7">
        <f t="shared" si="6"/>
        <v>10003916</v>
      </c>
      <c r="C20" s="7">
        <v>7659816</v>
      </c>
      <c r="D20" s="7"/>
      <c r="E20" s="7">
        <v>2344100</v>
      </c>
      <c r="F20" s="7">
        <f t="shared" si="7"/>
        <v>10003916</v>
      </c>
      <c r="G20" s="9"/>
    </row>
    <row r="21" spans="1:7" ht="15" customHeight="1" x14ac:dyDescent="0.2">
      <c r="A21" s="14" t="s">
        <v>25</v>
      </c>
      <c r="B21" s="7">
        <f t="shared" si="6"/>
        <v>5153930</v>
      </c>
      <c r="C21" s="7">
        <v>4954930</v>
      </c>
      <c r="D21" s="7"/>
      <c r="E21" s="7">
        <v>199000</v>
      </c>
      <c r="F21" s="7">
        <f t="shared" si="7"/>
        <v>5153930</v>
      </c>
      <c r="G21" s="9"/>
    </row>
    <row r="22" spans="1:7" ht="15" customHeight="1" x14ac:dyDescent="0.2">
      <c r="A22" s="5" t="s">
        <v>26</v>
      </c>
      <c r="B22" s="6">
        <f t="shared" ref="B22:G22" si="8">B23+B33+B36</f>
        <v>3963321355</v>
      </c>
      <c r="C22" s="6">
        <f t="shared" si="8"/>
        <v>3963321355</v>
      </c>
      <c r="D22" s="6">
        <f t="shared" si="8"/>
        <v>0</v>
      </c>
      <c r="E22" s="6">
        <f t="shared" si="8"/>
        <v>0</v>
      </c>
      <c r="F22" s="6">
        <f t="shared" si="8"/>
        <v>3963321355</v>
      </c>
      <c r="G22" s="6">
        <f t="shared" si="8"/>
        <v>0</v>
      </c>
    </row>
    <row r="23" spans="1:7" ht="15" customHeight="1" x14ac:dyDescent="0.2">
      <c r="A23" s="15" t="s">
        <v>27</v>
      </c>
      <c r="B23" s="10">
        <f>SUM(B24:B32)</f>
        <v>3825255961</v>
      </c>
      <c r="C23" s="10">
        <f>SUM(C24:C32)</f>
        <v>3825255961</v>
      </c>
      <c r="D23" s="10">
        <f t="shared" ref="D23:E23" si="9">SUM(D24:D32)</f>
        <v>0</v>
      </c>
      <c r="E23" s="10">
        <f t="shared" si="9"/>
        <v>0</v>
      </c>
      <c r="F23" s="10">
        <f>SUM(F24:F32)</f>
        <v>3825255961</v>
      </c>
      <c r="G23" s="10"/>
    </row>
    <row r="24" spans="1:7" ht="15" customHeight="1" x14ac:dyDescent="0.2">
      <c r="A24" s="16" t="s">
        <v>28</v>
      </c>
      <c r="B24" s="7">
        <f t="shared" ref="B24:B32" si="10">F24-G24</f>
        <v>1739249844</v>
      </c>
      <c r="C24" s="7">
        <v>1739249844</v>
      </c>
      <c r="D24" s="8"/>
      <c r="E24" s="8"/>
      <c r="F24" s="7">
        <f t="shared" ref="F24:F32" si="11">SUM(C24:E24)</f>
        <v>1739249844</v>
      </c>
      <c r="G24" s="8"/>
    </row>
    <row r="25" spans="1:7" ht="15" customHeight="1" x14ac:dyDescent="0.2">
      <c r="A25" s="16" t="s">
        <v>29</v>
      </c>
      <c r="B25" s="7">
        <f t="shared" si="10"/>
        <v>1724740476</v>
      </c>
      <c r="C25" s="7">
        <v>1724740476</v>
      </c>
      <c r="D25" s="8"/>
      <c r="E25" s="8"/>
      <c r="F25" s="7">
        <f t="shared" si="11"/>
        <v>1724740476</v>
      </c>
      <c r="G25" s="8"/>
    </row>
    <row r="26" spans="1:7" ht="15" customHeight="1" x14ac:dyDescent="0.2">
      <c r="A26" s="16" t="s">
        <v>30</v>
      </c>
      <c r="B26" s="7">
        <f t="shared" si="10"/>
        <v>-12683160</v>
      </c>
      <c r="C26" s="7">
        <v>-12683160</v>
      </c>
      <c r="D26" s="8"/>
      <c r="E26" s="8"/>
      <c r="F26" s="7">
        <f t="shared" si="11"/>
        <v>-12683160</v>
      </c>
      <c r="G26" s="8"/>
    </row>
    <row r="27" spans="1:7" ht="15" customHeight="1" x14ac:dyDescent="0.2">
      <c r="A27" s="16" t="s">
        <v>31</v>
      </c>
      <c r="B27" s="7">
        <f t="shared" si="10"/>
        <v>5945250</v>
      </c>
      <c r="C27" s="7">
        <v>5945250</v>
      </c>
      <c r="D27" s="8"/>
      <c r="E27" s="8"/>
      <c r="F27" s="7">
        <f t="shared" si="11"/>
        <v>5945250</v>
      </c>
      <c r="G27" s="8"/>
    </row>
    <row r="28" spans="1:7" ht="15" customHeight="1" x14ac:dyDescent="0.2">
      <c r="A28" s="16" t="s">
        <v>32</v>
      </c>
      <c r="B28" s="7">
        <f t="shared" si="10"/>
        <v>17231763</v>
      </c>
      <c r="C28" s="7">
        <v>17231763</v>
      </c>
      <c r="D28" s="8"/>
      <c r="E28" s="8"/>
      <c r="F28" s="7">
        <f t="shared" si="11"/>
        <v>17231763</v>
      </c>
      <c r="G28" s="8"/>
    </row>
    <row r="29" spans="1:7" ht="15" customHeight="1" x14ac:dyDescent="0.2">
      <c r="A29" s="16" t="s">
        <v>33</v>
      </c>
      <c r="B29" s="7">
        <f t="shared" si="10"/>
        <v>124413951</v>
      </c>
      <c r="C29" s="7">
        <v>124413951</v>
      </c>
      <c r="D29" s="8"/>
      <c r="E29" s="8"/>
      <c r="F29" s="7">
        <f t="shared" si="11"/>
        <v>124413951</v>
      </c>
      <c r="G29" s="8"/>
    </row>
    <row r="30" spans="1:7" ht="15" customHeight="1" x14ac:dyDescent="0.2">
      <c r="A30" s="16" t="s">
        <v>34</v>
      </c>
      <c r="B30" s="7">
        <f t="shared" si="10"/>
        <v>220401798</v>
      </c>
      <c r="C30" s="7">
        <v>220401798</v>
      </c>
      <c r="D30" s="8"/>
      <c r="E30" s="8"/>
      <c r="F30" s="7">
        <f t="shared" si="11"/>
        <v>220401798</v>
      </c>
      <c r="G30" s="8"/>
    </row>
    <row r="31" spans="1:7" ht="15" customHeight="1" x14ac:dyDescent="0.2">
      <c r="A31" s="16" t="s">
        <v>35</v>
      </c>
      <c r="B31" s="7">
        <f t="shared" si="10"/>
        <v>574588</v>
      </c>
      <c r="C31" s="7">
        <v>574588</v>
      </c>
      <c r="D31" s="8"/>
      <c r="E31" s="8"/>
      <c r="F31" s="7">
        <f t="shared" si="11"/>
        <v>574588</v>
      </c>
      <c r="G31" s="8"/>
    </row>
    <row r="32" spans="1:7" ht="15" customHeight="1" x14ac:dyDescent="0.2">
      <c r="A32" s="16" t="s">
        <v>36</v>
      </c>
      <c r="B32" s="7">
        <f t="shared" si="10"/>
        <v>5381451</v>
      </c>
      <c r="C32" s="7">
        <v>5381451</v>
      </c>
      <c r="D32" s="8"/>
      <c r="E32" s="8"/>
      <c r="F32" s="7">
        <f t="shared" si="11"/>
        <v>5381451</v>
      </c>
      <c r="G32" s="8"/>
    </row>
    <row r="33" spans="1:7" ht="15" customHeight="1" x14ac:dyDescent="0.2">
      <c r="A33" s="15" t="s">
        <v>37</v>
      </c>
      <c r="B33" s="10">
        <f>SUM(B34:B35)</f>
        <v>-1100714508</v>
      </c>
      <c r="C33" s="10">
        <f>SUM(C34:C35)</f>
        <v>-1100714508</v>
      </c>
      <c r="D33" s="10">
        <f t="shared" ref="D33:E33" si="12">SUM(D34:D35)</f>
        <v>0</v>
      </c>
      <c r="E33" s="10">
        <f t="shared" si="12"/>
        <v>0</v>
      </c>
      <c r="F33" s="10">
        <f>SUM(F34:F35)</f>
        <v>-1100714508</v>
      </c>
      <c r="G33" s="10"/>
    </row>
    <row r="34" spans="1:7" ht="15" customHeight="1" x14ac:dyDescent="0.2">
      <c r="A34" s="16" t="s">
        <v>38</v>
      </c>
      <c r="B34" s="7">
        <f t="shared" ref="B34:B35" si="13">F34-G34</f>
        <v>-297575446</v>
      </c>
      <c r="C34" s="7">
        <v>-297575446</v>
      </c>
      <c r="D34" s="8"/>
      <c r="E34" s="8"/>
      <c r="F34" s="7">
        <f t="shared" ref="F34:F35" si="14">SUM(C34:E34)</f>
        <v>-297575446</v>
      </c>
      <c r="G34" s="8"/>
    </row>
    <row r="35" spans="1:7" ht="15" customHeight="1" x14ac:dyDescent="0.2">
      <c r="A35" s="16" t="s">
        <v>39</v>
      </c>
      <c r="B35" s="7">
        <f t="shared" si="13"/>
        <v>-803139062</v>
      </c>
      <c r="C35" s="7">
        <v>-803139062</v>
      </c>
      <c r="D35" s="8"/>
      <c r="E35" s="8"/>
      <c r="F35" s="7">
        <f t="shared" si="14"/>
        <v>-803139062</v>
      </c>
      <c r="G35" s="8"/>
    </row>
    <row r="36" spans="1:7" ht="15" customHeight="1" x14ac:dyDescent="0.2">
      <c r="A36" s="15" t="s">
        <v>40</v>
      </c>
      <c r="B36" s="10">
        <f>SUM(B37:B42)</f>
        <v>1238779902</v>
      </c>
      <c r="C36" s="10">
        <f>SUM(C37:C42)</f>
        <v>1238779902</v>
      </c>
      <c r="D36" s="10">
        <f>SUM(D37:D42)</f>
        <v>0</v>
      </c>
      <c r="E36" s="10">
        <f>SUM(E37:E42)</f>
        <v>0</v>
      </c>
      <c r="F36" s="10">
        <f>SUM(F37:F42)</f>
        <v>1238779902</v>
      </c>
      <c r="G36" s="10"/>
    </row>
    <row r="37" spans="1:7" ht="15" customHeight="1" x14ac:dyDescent="0.2">
      <c r="A37" s="16" t="s">
        <v>28</v>
      </c>
      <c r="B37" s="7">
        <f t="shared" ref="B37:B42" si="15">F37-G37</f>
        <v>171930231</v>
      </c>
      <c r="C37" s="7">
        <v>171930231</v>
      </c>
      <c r="D37" s="8"/>
      <c r="E37" s="8"/>
      <c r="F37" s="7">
        <f t="shared" ref="F37:F42" si="16">SUM(C37:E37)</f>
        <v>171930231</v>
      </c>
      <c r="G37" s="8"/>
    </row>
    <row r="38" spans="1:7" ht="15" customHeight="1" x14ac:dyDescent="0.2">
      <c r="A38" s="16" t="s">
        <v>29</v>
      </c>
      <c r="B38" s="7">
        <f t="shared" si="15"/>
        <v>166793319</v>
      </c>
      <c r="C38" s="7">
        <v>166793319</v>
      </c>
      <c r="D38" s="8"/>
      <c r="E38" s="8"/>
      <c r="F38" s="7">
        <f t="shared" si="16"/>
        <v>166793319</v>
      </c>
      <c r="G38" s="8"/>
    </row>
    <row r="39" spans="1:7" ht="15" customHeight="1" x14ac:dyDescent="0.2">
      <c r="A39" s="16" t="s">
        <v>56</v>
      </c>
      <c r="B39" s="7">
        <f t="shared" si="15"/>
        <v>-9788014</v>
      </c>
      <c r="C39" s="7">
        <v>-9788014</v>
      </c>
      <c r="D39" s="8"/>
      <c r="E39" s="8"/>
      <c r="F39" s="7">
        <f t="shared" si="16"/>
        <v>-9788014</v>
      </c>
      <c r="G39" s="8"/>
    </row>
    <row r="40" spans="1:7" ht="15" customHeight="1" x14ac:dyDescent="0.2">
      <c r="A40" s="16" t="s">
        <v>38</v>
      </c>
      <c r="B40" s="7">
        <f t="shared" si="15"/>
        <v>53978021</v>
      </c>
      <c r="C40" s="7">
        <v>53978021</v>
      </c>
      <c r="D40" s="8"/>
      <c r="E40" s="8"/>
      <c r="F40" s="7">
        <f t="shared" si="16"/>
        <v>53978021</v>
      </c>
      <c r="G40" s="8"/>
    </row>
    <row r="41" spans="1:7" ht="15" customHeight="1" x14ac:dyDescent="0.2">
      <c r="A41" s="16" t="s">
        <v>39</v>
      </c>
      <c r="B41" s="7">
        <f t="shared" si="15"/>
        <v>-147381710</v>
      </c>
      <c r="C41" s="7">
        <v>-147381710</v>
      </c>
      <c r="D41" s="8"/>
      <c r="E41" s="8"/>
      <c r="F41" s="7">
        <f t="shared" si="16"/>
        <v>-147381710</v>
      </c>
      <c r="G41" s="8"/>
    </row>
    <row r="42" spans="1:7" ht="15" customHeight="1" x14ac:dyDescent="0.2">
      <c r="A42" s="16" t="s">
        <v>41</v>
      </c>
      <c r="B42" s="7">
        <f t="shared" si="15"/>
        <v>1003248055</v>
      </c>
      <c r="C42" s="7">
        <v>1003248055</v>
      </c>
      <c r="D42" s="8"/>
      <c r="E42" s="8"/>
      <c r="F42" s="7">
        <f t="shared" si="16"/>
        <v>1003248055</v>
      </c>
      <c r="G42" s="8"/>
    </row>
    <row r="43" spans="1:7" ht="15" customHeight="1" x14ac:dyDescent="0.2">
      <c r="A43" s="5" t="s">
        <v>42</v>
      </c>
      <c r="B43" s="6">
        <f>SUM(B44:B51)</f>
        <v>523151746</v>
      </c>
      <c r="C43" s="6">
        <f t="shared" ref="C43:G43" si="17">SUM(C44:C51)</f>
        <v>523151746</v>
      </c>
      <c r="D43" s="6">
        <f t="shared" si="17"/>
        <v>18284214</v>
      </c>
      <c r="E43" s="6">
        <f t="shared" si="17"/>
        <v>2241216944</v>
      </c>
      <c r="F43" s="6">
        <f t="shared" si="17"/>
        <v>2782652904</v>
      </c>
      <c r="G43" s="6">
        <f t="shared" si="17"/>
        <v>2259501158</v>
      </c>
    </row>
    <row r="44" spans="1:7" ht="15" customHeight="1" x14ac:dyDescent="0.2">
      <c r="A44" s="14" t="s">
        <v>43</v>
      </c>
      <c r="B44" s="7">
        <f t="shared" ref="B44:B51" si="18">F44-G44</f>
        <v>306326446</v>
      </c>
      <c r="C44" s="7">
        <v>306326446</v>
      </c>
      <c r="D44" s="8"/>
      <c r="E44" s="7"/>
      <c r="F44" s="7">
        <f>SUM(C44:E44)</f>
        <v>306326446</v>
      </c>
      <c r="G44" s="8"/>
    </row>
    <row r="45" spans="1:7" ht="15" customHeight="1" x14ac:dyDescent="0.2">
      <c r="A45" s="14" t="s">
        <v>44</v>
      </c>
      <c r="B45" s="7">
        <f t="shared" si="18"/>
        <v>0</v>
      </c>
      <c r="C45" s="7"/>
      <c r="D45" s="8"/>
      <c r="E45" s="7"/>
      <c r="F45" s="7">
        <f t="shared" ref="F45:F51" si="19">SUM(C45:E45)</f>
        <v>0</v>
      </c>
      <c r="G45" s="8"/>
    </row>
    <row r="46" spans="1:7" ht="15" customHeight="1" x14ac:dyDescent="0.2">
      <c r="A46" s="14" t="s">
        <v>45</v>
      </c>
      <c r="B46" s="7">
        <f t="shared" si="18"/>
        <v>0</v>
      </c>
      <c r="C46" s="8"/>
      <c r="D46" s="7">
        <v>18284214</v>
      </c>
      <c r="E46" s="7">
        <v>2241216944</v>
      </c>
      <c r="F46" s="7">
        <f t="shared" si="19"/>
        <v>2259501158</v>
      </c>
      <c r="G46" s="7">
        <v>2259501158</v>
      </c>
    </row>
    <row r="47" spans="1:7" ht="15" customHeight="1" x14ac:dyDescent="0.2">
      <c r="A47" s="14" t="s">
        <v>46</v>
      </c>
      <c r="B47" s="7">
        <f t="shared" si="18"/>
        <v>75000</v>
      </c>
      <c r="C47" s="7">
        <v>75000</v>
      </c>
      <c r="D47" s="8"/>
      <c r="E47" s="8"/>
      <c r="F47" s="7">
        <f t="shared" si="19"/>
        <v>75000</v>
      </c>
      <c r="G47" s="11"/>
    </row>
    <row r="48" spans="1:7" ht="15" customHeight="1" x14ac:dyDescent="0.2">
      <c r="A48" s="14" t="s">
        <v>47</v>
      </c>
      <c r="B48" s="7">
        <f t="shared" si="18"/>
        <v>0</v>
      </c>
      <c r="C48" s="7"/>
      <c r="D48" s="8"/>
      <c r="E48" s="7"/>
      <c r="F48" s="7">
        <f t="shared" si="19"/>
        <v>0</v>
      </c>
      <c r="G48" s="8"/>
    </row>
    <row r="49" spans="1:7" ht="15" customHeight="1" x14ac:dyDescent="0.2">
      <c r="A49" s="14" t="s">
        <v>48</v>
      </c>
      <c r="B49" s="7">
        <f t="shared" si="18"/>
        <v>0</v>
      </c>
      <c r="C49" s="7"/>
      <c r="D49" s="8"/>
      <c r="E49" s="7"/>
      <c r="F49" s="7">
        <f t="shared" si="19"/>
        <v>0</v>
      </c>
      <c r="G49" s="8"/>
    </row>
    <row r="50" spans="1:7" ht="15" customHeight="1" x14ac:dyDescent="0.2">
      <c r="A50" s="14" t="s">
        <v>49</v>
      </c>
      <c r="B50" s="7">
        <f t="shared" si="18"/>
        <v>0</v>
      </c>
      <c r="C50" s="7"/>
      <c r="D50" s="8"/>
      <c r="E50" s="8"/>
      <c r="F50" s="7">
        <f t="shared" si="19"/>
        <v>0</v>
      </c>
      <c r="G50" s="8"/>
    </row>
    <row r="51" spans="1:7" ht="15" customHeight="1" x14ac:dyDescent="0.2">
      <c r="A51" s="14" t="s">
        <v>50</v>
      </c>
      <c r="B51" s="7">
        <f t="shared" si="18"/>
        <v>216750300</v>
      </c>
      <c r="C51" s="7">
        <v>216750300</v>
      </c>
      <c r="D51" s="8"/>
      <c r="E51" s="8"/>
      <c r="F51" s="7">
        <f t="shared" si="19"/>
        <v>216750300</v>
      </c>
      <c r="G51" s="8"/>
    </row>
    <row r="52" spans="1:7" ht="15" customHeight="1" x14ac:dyDescent="0.2">
      <c r="A52" s="5" t="s">
        <v>51</v>
      </c>
      <c r="B52" s="6">
        <f>SUM(B53:B55)</f>
        <v>1461253656</v>
      </c>
      <c r="C52" s="6">
        <f>SUM(C53:C55)</f>
        <v>1455443364</v>
      </c>
      <c r="D52" s="6">
        <f>SUM(D53:D55)</f>
        <v>0</v>
      </c>
      <c r="E52" s="6">
        <f>SUM(E53:E55)</f>
        <v>5810292</v>
      </c>
      <c r="F52" s="6">
        <f>SUM(F53:F55)</f>
        <v>1461253656</v>
      </c>
      <c r="G52" s="6"/>
    </row>
    <row r="53" spans="1:7" ht="15" customHeight="1" x14ac:dyDescent="0.2">
      <c r="A53" s="14" t="s">
        <v>52</v>
      </c>
      <c r="B53" s="7">
        <f t="shared" ref="B53:B55" si="20">F53-G53</f>
        <v>23833313</v>
      </c>
      <c r="C53" s="7">
        <v>23833313</v>
      </c>
      <c r="D53" s="8"/>
      <c r="E53" s="8"/>
      <c r="F53" s="7">
        <f>SUM(C53:E53)</f>
        <v>23833313</v>
      </c>
      <c r="G53" s="9"/>
    </row>
    <row r="54" spans="1:7" ht="15" customHeight="1" x14ac:dyDescent="0.2">
      <c r="A54" s="14" t="s">
        <v>55</v>
      </c>
      <c r="B54" s="7">
        <f t="shared" si="20"/>
        <v>439265617</v>
      </c>
      <c r="C54" s="7">
        <v>433455325</v>
      </c>
      <c r="D54" s="8"/>
      <c r="E54" s="7">
        <v>5810292</v>
      </c>
      <c r="F54" s="7">
        <f>SUM(C54:E54)</f>
        <v>439265617</v>
      </c>
      <c r="G54" s="9"/>
    </row>
    <row r="55" spans="1:7" ht="15" customHeight="1" thickBot="1" x14ac:dyDescent="0.25">
      <c r="A55" s="14" t="s">
        <v>53</v>
      </c>
      <c r="B55" s="7">
        <f t="shared" si="20"/>
        <v>998154726</v>
      </c>
      <c r="C55" s="7">
        <v>998154726</v>
      </c>
      <c r="D55" s="8"/>
      <c r="E55" s="8"/>
      <c r="F55" s="7">
        <f>SUM(C55:E55)</f>
        <v>998154726</v>
      </c>
      <c r="G55" s="9"/>
    </row>
    <row r="56" spans="1:7" ht="15" customHeight="1" thickTop="1" x14ac:dyDescent="0.2">
      <c r="A56" s="12" t="s">
        <v>54</v>
      </c>
      <c r="B56" s="13">
        <f>B4+B52</f>
        <v>7320653447</v>
      </c>
      <c r="C56" s="13">
        <f>C4+C52</f>
        <v>7286587005</v>
      </c>
      <c r="D56" s="13">
        <f>D4+D52</f>
        <v>18284214</v>
      </c>
      <c r="E56" s="13">
        <f>E4+E52</f>
        <v>2275283386</v>
      </c>
      <c r="F56" s="13">
        <f>F4+F52</f>
        <v>9580154605</v>
      </c>
      <c r="G56" s="13">
        <f>G4+G52</f>
        <v>2259501158</v>
      </c>
    </row>
    <row r="58" spans="1:7" x14ac:dyDescent="0.2">
      <c r="C58" s="2"/>
    </row>
    <row r="60" spans="1:7" x14ac:dyDescent="0.2">
      <c r="C60" s="2"/>
    </row>
  </sheetData>
  <mergeCells count="2">
    <mergeCell ref="A1:G1"/>
    <mergeCell ref="B2:G2"/>
  </mergeCells>
  <pageMargins left="0.23622047244094491" right="0.23622047244094491" top="0.74803149606299213" bottom="0.74803149606299213" header="0.31496062992125984" footer="0.31496062992125984"/>
  <pageSetup paperSize="9" scale="64" orientation="landscape" cellComments="atEnd" r:id="rId1"/>
  <ignoredErrors>
    <ignoredError sqref="B13 B16 F16 B33 B36 B43 F43 F36 F33 B52 F52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EFT_CAIB_ING</vt:lpstr>
      <vt:lpstr>EFT_CAIB_ING!Área_de_impresión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DB</dc:creator>
  <cp:lastModifiedBy>Jaime Alberto Bestard Suberviola</cp:lastModifiedBy>
  <cp:lastPrinted>2021-11-08T10:32:48Z</cp:lastPrinted>
  <dcterms:created xsi:type="dcterms:W3CDTF">2021-06-21T06:51:41Z</dcterms:created>
  <dcterms:modified xsi:type="dcterms:W3CDTF">2025-11-25T13:57:49Z</dcterms:modified>
</cp:coreProperties>
</file>