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Estructura econòmica" sheetId="1" r:id="rId1"/>
    <sheet name="Detal i ajusts FA" sheetId="6" r:id="rId2"/>
    <sheet name="Hoja3" sheetId="5" r:id="rId3"/>
  </sheets>
  <calcPr calcId="125725"/>
</workbook>
</file>

<file path=xl/calcChain.xml><?xml version="1.0" encoding="utf-8"?>
<calcChain xmlns="http://schemas.openxmlformats.org/spreadsheetml/2006/main">
  <c r="C210" i="1"/>
  <c r="D210"/>
  <c r="E210"/>
  <c r="F210"/>
  <c r="G210"/>
  <c r="H210"/>
  <c r="I210"/>
  <c r="B210"/>
  <c r="M209"/>
  <c r="L209"/>
  <c r="K209"/>
  <c r="M208"/>
  <c r="L208"/>
  <c r="K208"/>
  <c r="M207"/>
  <c r="L207"/>
  <c r="K207"/>
  <c r="M206"/>
  <c r="L206"/>
  <c r="K206"/>
  <c r="M205"/>
  <c r="L205"/>
  <c r="K205"/>
  <c r="M204"/>
  <c r="L204"/>
  <c r="K204"/>
  <c r="M203"/>
  <c r="L203"/>
  <c r="K203"/>
  <c r="M202"/>
  <c r="L202"/>
  <c r="K202"/>
  <c r="M201"/>
  <c r="L201"/>
  <c r="K201"/>
  <c r="M200"/>
  <c r="L200"/>
  <c r="K200"/>
  <c r="M199"/>
  <c r="L199"/>
  <c r="K199"/>
  <c r="M198"/>
  <c r="L198"/>
  <c r="K198"/>
  <c r="M197"/>
  <c r="L197"/>
  <c r="K197"/>
  <c r="M196"/>
  <c r="L196"/>
  <c r="K196"/>
  <c r="M195"/>
  <c r="L195"/>
  <c r="K195"/>
  <c r="M194"/>
  <c r="L194"/>
  <c r="K194"/>
  <c r="M193"/>
  <c r="L193"/>
  <c r="K193"/>
  <c r="M192"/>
  <c r="L192"/>
  <c r="K192"/>
  <c r="M191"/>
  <c r="L191"/>
  <c r="K191"/>
  <c r="M190"/>
  <c r="L190"/>
  <c r="K190"/>
  <c r="M189"/>
  <c r="L189"/>
  <c r="K189"/>
  <c r="M188"/>
  <c r="L188"/>
  <c r="K188"/>
  <c r="M187"/>
  <c r="L187"/>
  <c r="K187"/>
  <c r="M186"/>
  <c r="L186"/>
  <c r="K186"/>
  <c r="M185"/>
  <c r="L185"/>
  <c r="K185"/>
  <c r="M184"/>
  <c r="L184"/>
  <c r="K184"/>
  <c r="M183"/>
  <c r="L183"/>
  <c r="K183"/>
  <c r="M182"/>
  <c r="L182"/>
  <c r="K182"/>
  <c r="M181"/>
  <c r="L181"/>
  <c r="K181"/>
  <c r="M180"/>
  <c r="L180"/>
  <c r="K180"/>
  <c r="M179"/>
  <c r="L179"/>
  <c r="K179"/>
  <c r="M178"/>
  <c r="L178"/>
  <c r="K178"/>
  <c r="M177"/>
  <c r="L177"/>
  <c r="K177"/>
  <c r="M176"/>
  <c r="L176"/>
  <c r="K176"/>
  <c r="M175"/>
  <c r="L175"/>
  <c r="K175"/>
  <c r="M174"/>
  <c r="L174"/>
  <c r="K174"/>
  <c r="M173"/>
  <c r="L173"/>
  <c r="K173"/>
  <c r="M172"/>
  <c r="L172"/>
  <c r="K172"/>
  <c r="M171"/>
  <c r="L171"/>
  <c r="K171"/>
  <c r="M170"/>
  <c r="L170"/>
  <c r="K170"/>
  <c r="M169"/>
  <c r="L169"/>
  <c r="K169"/>
  <c r="M168"/>
  <c r="L168"/>
  <c r="K168"/>
  <c r="M167"/>
  <c r="L167"/>
  <c r="K167"/>
  <c r="M166"/>
  <c r="L166"/>
  <c r="K166"/>
  <c r="M165"/>
  <c r="L165"/>
  <c r="K165"/>
  <c r="M164"/>
  <c r="L164"/>
  <c r="K164"/>
  <c r="M163"/>
  <c r="L163"/>
  <c r="K163"/>
  <c r="M162"/>
  <c r="L162"/>
  <c r="K162"/>
  <c r="M161"/>
  <c r="L161"/>
  <c r="K161"/>
  <c r="M160"/>
  <c r="L160"/>
  <c r="K160"/>
  <c r="M159"/>
  <c r="L159"/>
  <c r="K159"/>
  <c r="M158"/>
  <c r="L158"/>
  <c r="K158"/>
  <c r="M157"/>
  <c r="L157"/>
  <c r="K157"/>
  <c r="M156"/>
  <c r="L156"/>
  <c r="K156"/>
  <c r="M155"/>
  <c r="L155"/>
  <c r="K155"/>
  <c r="M154"/>
  <c r="L154"/>
  <c r="K154"/>
  <c r="M153"/>
  <c r="L153"/>
  <c r="K153"/>
  <c r="M152"/>
  <c r="L152"/>
  <c r="K152"/>
  <c r="M151"/>
  <c r="L151"/>
  <c r="K151"/>
  <c r="M150"/>
  <c r="L150"/>
  <c r="K150"/>
  <c r="M149"/>
  <c r="L149"/>
  <c r="K149"/>
  <c r="M148"/>
  <c r="L148"/>
  <c r="K148"/>
  <c r="M147"/>
  <c r="L147"/>
  <c r="K147"/>
  <c r="M146"/>
  <c r="L146"/>
  <c r="K146"/>
  <c r="M145"/>
  <c r="L145"/>
  <c r="K145"/>
  <c r="M144"/>
  <c r="L144"/>
  <c r="K144"/>
  <c r="M143"/>
  <c r="L143"/>
  <c r="K143"/>
  <c r="M142"/>
  <c r="L142"/>
  <c r="K142"/>
  <c r="M141"/>
  <c r="L141"/>
  <c r="K141"/>
  <c r="M140"/>
  <c r="L140"/>
  <c r="K140"/>
  <c r="M139"/>
  <c r="L139"/>
  <c r="K139"/>
  <c r="M138"/>
  <c r="L138"/>
  <c r="K138"/>
  <c r="M137"/>
  <c r="L137"/>
  <c r="K137"/>
  <c r="M136"/>
  <c r="L136"/>
  <c r="K136"/>
  <c r="M135"/>
  <c r="L135"/>
  <c r="K135"/>
  <c r="M134"/>
  <c r="L134"/>
  <c r="K134"/>
  <c r="M133"/>
  <c r="L133"/>
  <c r="K133"/>
  <c r="M132"/>
  <c r="L132"/>
  <c r="K132"/>
  <c r="M131"/>
  <c r="L131"/>
  <c r="K131"/>
  <c r="M130"/>
  <c r="L130"/>
  <c r="K130"/>
  <c r="M129"/>
  <c r="L129"/>
  <c r="K129"/>
  <c r="M128"/>
  <c r="L128"/>
  <c r="K128"/>
  <c r="M127"/>
  <c r="L127"/>
  <c r="K127"/>
  <c r="M126"/>
  <c r="L126"/>
  <c r="K126"/>
  <c r="M125"/>
  <c r="L125"/>
  <c r="K125"/>
  <c r="M124"/>
  <c r="L124"/>
  <c r="K124"/>
  <c r="M123"/>
  <c r="L123"/>
  <c r="K123"/>
  <c r="M122"/>
  <c r="L122"/>
  <c r="K122"/>
  <c r="M121"/>
  <c r="L121"/>
  <c r="K121"/>
  <c r="M120"/>
  <c r="L120"/>
  <c r="K120"/>
  <c r="M119"/>
  <c r="L119"/>
  <c r="K119"/>
  <c r="M118"/>
  <c r="L118"/>
  <c r="K118"/>
  <c r="M117"/>
  <c r="L117"/>
  <c r="K117"/>
  <c r="M116"/>
  <c r="L116"/>
  <c r="K116"/>
  <c r="M115"/>
  <c r="L115"/>
  <c r="K115"/>
  <c r="M114"/>
  <c r="L114"/>
  <c r="K114"/>
  <c r="M113"/>
  <c r="L113"/>
  <c r="K113"/>
  <c r="M112"/>
  <c r="L112"/>
  <c r="K112"/>
  <c r="M111"/>
  <c r="L111"/>
  <c r="K111"/>
  <c r="M110"/>
  <c r="L110"/>
  <c r="K110"/>
  <c r="M109"/>
  <c r="L109"/>
  <c r="K109"/>
  <c r="M108"/>
  <c r="L108"/>
  <c r="K108"/>
  <c r="M107"/>
  <c r="L107"/>
  <c r="K107"/>
  <c r="M106"/>
  <c r="L106"/>
  <c r="K106"/>
  <c r="M105"/>
  <c r="L105"/>
  <c r="K105"/>
  <c r="M104"/>
  <c r="L104"/>
  <c r="K104"/>
  <c r="M103"/>
  <c r="L103"/>
  <c r="K103"/>
  <c r="M102"/>
  <c r="L102"/>
  <c r="K102"/>
  <c r="M101"/>
  <c r="L101"/>
  <c r="K101"/>
  <c r="M100"/>
  <c r="L100"/>
  <c r="K100"/>
  <c r="M99"/>
  <c r="L99"/>
  <c r="K99"/>
  <c r="M98"/>
  <c r="L98"/>
  <c r="K98"/>
  <c r="M97"/>
  <c r="L97"/>
  <c r="K97"/>
  <c r="M96"/>
  <c r="L96"/>
  <c r="K96"/>
  <c r="M95"/>
  <c r="L95"/>
  <c r="K95"/>
  <c r="M94"/>
  <c r="L94"/>
  <c r="K94"/>
  <c r="M93"/>
  <c r="L93"/>
  <c r="K93"/>
  <c r="M92"/>
  <c r="L92"/>
  <c r="K92"/>
  <c r="M91"/>
  <c r="L91"/>
  <c r="K91"/>
  <c r="M90"/>
  <c r="L90"/>
  <c r="K90"/>
  <c r="M89"/>
  <c r="L89"/>
  <c r="K89"/>
  <c r="M88"/>
  <c r="L88"/>
  <c r="K88"/>
  <c r="M87"/>
  <c r="L87"/>
  <c r="K87"/>
  <c r="M86"/>
  <c r="L86"/>
  <c r="K86"/>
  <c r="M85"/>
  <c r="L85"/>
  <c r="K85"/>
  <c r="M84"/>
  <c r="L84"/>
  <c r="K84"/>
  <c r="M83"/>
  <c r="L83"/>
  <c r="K83"/>
  <c r="M82"/>
  <c r="L82"/>
  <c r="K82"/>
  <c r="M81"/>
  <c r="L81"/>
  <c r="K81"/>
  <c r="M80"/>
  <c r="L80"/>
  <c r="K80"/>
  <c r="M79"/>
  <c r="L79"/>
  <c r="K79"/>
  <c r="M78"/>
  <c r="L78"/>
  <c r="K78"/>
  <c r="M77"/>
  <c r="L77"/>
  <c r="K77"/>
  <c r="M76"/>
  <c r="L76"/>
  <c r="K76"/>
  <c r="M75"/>
  <c r="L75"/>
  <c r="K75"/>
  <c r="M74"/>
  <c r="L74"/>
  <c r="K74"/>
  <c r="M73"/>
  <c r="L73"/>
  <c r="K73"/>
  <c r="M72"/>
  <c r="L72"/>
  <c r="K72"/>
  <c r="M71"/>
  <c r="L71"/>
  <c r="K71"/>
  <c r="M70"/>
  <c r="L70"/>
  <c r="K70"/>
  <c r="M69"/>
  <c r="L69"/>
  <c r="K69"/>
  <c r="M68"/>
  <c r="L68"/>
  <c r="K68"/>
  <c r="M67"/>
  <c r="L67"/>
  <c r="K67"/>
  <c r="M66"/>
  <c r="L66"/>
  <c r="K66"/>
  <c r="M65"/>
  <c r="L65"/>
  <c r="K65"/>
  <c r="M64"/>
  <c r="L64"/>
  <c r="K64"/>
  <c r="M63"/>
  <c r="L63"/>
  <c r="K63"/>
  <c r="M62"/>
  <c r="L62"/>
  <c r="K62"/>
  <c r="M61"/>
  <c r="L61"/>
  <c r="K61"/>
  <c r="M60"/>
  <c r="L60"/>
  <c r="K60"/>
  <c r="M59"/>
  <c r="L59"/>
  <c r="K59"/>
  <c r="M58"/>
  <c r="L58"/>
  <c r="K58"/>
  <c r="M57"/>
  <c r="L57"/>
  <c r="K57"/>
  <c r="M56"/>
  <c r="L56"/>
  <c r="K56"/>
  <c r="M55"/>
  <c r="L55"/>
  <c r="K55"/>
  <c r="M54"/>
  <c r="L54"/>
  <c r="K54"/>
  <c r="M53"/>
  <c r="L53"/>
  <c r="K53"/>
  <c r="M52"/>
  <c r="L52"/>
  <c r="K52"/>
  <c r="M51"/>
  <c r="L51"/>
  <c r="K51"/>
  <c r="M50"/>
  <c r="L50"/>
  <c r="K50"/>
  <c r="M49"/>
  <c r="L49"/>
  <c r="K49"/>
  <c r="M48"/>
  <c r="L48"/>
  <c r="K48"/>
  <c r="M47"/>
  <c r="L47"/>
  <c r="K47"/>
  <c r="M46"/>
  <c r="L46"/>
  <c r="K46"/>
  <c r="M45"/>
  <c r="L45"/>
  <c r="K45"/>
  <c r="M44"/>
  <c r="L44"/>
  <c r="K44"/>
  <c r="M43"/>
  <c r="L43"/>
  <c r="K43"/>
  <c r="M42"/>
  <c r="L42"/>
  <c r="K42"/>
  <c r="M41"/>
  <c r="L41"/>
  <c r="K41"/>
  <c r="M40"/>
  <c r="L40"/>
  <c r="K40"/>
  <c r="M39"/>
  <c r="L39"/>
  <c r="K39"/>
  <c r="M38"/>
  <c r="L38"/>
  <c r="K38"/>
  <c r="M37"/>
  <c r="L37"/>
  <c r="K37"/>
  <c r="M36"/>
  <c r="L36"/>
  <c r="K36"/>
  <c r="M35"/>
  <c r="L35"/>
  <c r="K35"/>
  <c r="M34"/>
  <c r="L34"/>
  <c r="K34"/>
  <c r="M33"/>
  <c r="L33"/>
  <c r="K33"/>
  <c r="M32"/>
  <c r="L32"/>
  <c r="K32"/>
  <c r="M31"/>
  <c r="L31"/>
  <c r="K31"/>
  <c r="M30"/>
  <c r="L30"/>
  <c r="K30"/>
  <c r="M29"/>
  <c r="L29"/>
  <c r="K29"/>
  <c r="M28"/>
  <c r="L28"/>
  <c r="K28"/>
  <c r="M27"/>
  <c r="L27"/>
  <c r="K27"/>
  <c r="M26"/>
  <c r="L26"/>
  <c r="K26"/>
  <c r="M25"/>
  <c r="L25"/>
  <c r="K25"/>
  <c r="M24"/>
  <c r="L24"/>
  <c r="K24"/>
  <c r="M23"/>
  <c r="L23"/>
  <c r="K23"/>
  <c r="M22"/>
  <c r="L22"/>
  <c r="K22"/>
  <c r="M21"/>
  <c r="L21"/>
  <c r="K21"/>
  <c r="M20"/>
  <c r="L20"/>
  <c r="K20"/>
  <c r="M19"/>
  <c r="L19"/>
  <c r="K19"/>
  <c r="M18"/>
  <c r="L18"/>
  <c r="K18"/>
  <c r="M17"/>
  <c r="L17"/>
  <c r="K17"/>
  <c r="M16"/>
  <c r="L16"/>
  <c r="K16"/>
  <c r="M15"/>
  <c r="L15"/>
  <c r="K15"/>
  <c r="M14"/>
  <c r="L14"/>
  <c r="K14"/>
  <c r="M13"/>
  <c r="L13"/>
  <c r="K13"/>
  <c r="M12"/>
  <c r="L12"/>
  <c r="K12"/>
  <c r="M11"/>
  <c r="L11"/>
  <c r="K11"/>
  <c r="M10"/>
  <c r="L10"/>
  <c r="K10"/>
  <c r="M9"/>
  <c r="L9"/>
  <c r="K9"/>
  <c r="M8"/>
  <c r="L8"/>
  <c r="K8"/>
  <c r="M7"/>
  <c r="L7"/>
  <c r="K7"/>
  <c r="M6"/>
  <c r="L6"/>
  <c r="K6"/>
  <c r="M5"/>
  <c r="L5"/>
  <c r="K5"/>
  <c r="M4"/>
  <c r="L4"/>
  <c r="K4"/>
  <c r="H41" i="6"/>
  <c r="D41"/>
  <c r="H59"/>
  <c r="H58"/>
  <c r="H57"/>
  <c r="H56"/>
  <c r="H55"/>
  <c r="H54"/>
  <c r="G53"/>
  <c r="F53"/>
  <c r="H53" s="1"/>
  <c r="H52"/>
  <c r="H51"/>
  <c r="G50"/>
  <c r="F50"/>
  <c r="H50" s="1"/>
  <c r="G49"/>
  <c r="F49"/>
  <c r="H49" s="1"/>
  <c r="H48"/>
  <c r="H47"/>
  <c r="G46"/>
  <c r="F46"/>
  <c r="H46" s="1"/>
  <c r="H45"/>
  <c r="H44"/>
  <c r="G43"/>
  <c r="F43"/>
  <c r="H43" s="1"/>
  <c r="H42"/>
  <c r="H40"/>
  <c r="H39"/>
  <c r="H38"/>
  <c r="H37"/>
  <c r="H36"/>
  <c r="H35"/>
  <c r="G34"/>
  <c r="F34"/>
  <c r="G33"/>
  <c r="F33"/>
  <c r="H32"/>
  <c r="H31"/>
  <c r="G30"/>
  <c r="F30"/>
  <c r="H30" s="1"/>
  <c r="H29"/>
  <c r="H28"/>
  <c r="G27"/>
  <c r="F27"/>
  <c r="H27" s="1"/>
  <c r="H26"/>
  <c r="H25"/>
  <c r="G24"/>
  <c r="F24"/>
  <c r="H24" s="1"/>
  <c r="H23"/>
  <c r="H22"/>
  <c r="G21"/>
  <c r="F21"/>
  <c r="H21" s="1"/>
  <c r="H20"/>
  <c r="H19"/>
  <c r="G18"/>
  <c r="F18"/>
  <c r="H18" s="1"/>
  <c r="H17"/>
  <c r="H16"/>
  <c r="G15"/>
  <c r="F15"/>
  <c r="H15" s="1"/>
  <c r="G14"/>
  <c r="F14"/>
  <c r="H14" s="1"/>
  <c r="H13"/>
  <c r="H12"/>
  <c r="H11"/>
  <c r="H10"/>
  <c r="G9"/>
  <c r="F9"/>
  <c r="H9" s="1"/>
  <c r="H8"/>
  <c r="H7"/>
  <c r="H6"/>
  <c r="H5"/>
  <c r="G4"/>
  <c r="G60" s="1"/>
  <c r="F4"/>
  <c r="H4" s="1"/>
  <c r="D40"/>
  <c r="D39"/>
  <c r="C34"/>
  <c r="D59"/>
  <c r="D58"/>
  <c r="D57"/>
  <c r="D56"/>
  <c r="D55"/>
  <c r="D54"/>
  <c r="D52"/>
  <c r="D51"/>
  <c r="D50"/>
  <c r="D49"/>
  <c r="D48"/>
  <c r="D47"/>
  <c r="D45"/>
  <c r="D44"/>
  <c r="D42"/>
  <c r="D38"/>
  <c r="D37"/>
  <c r="D36"/>
  <c r="D35"/>
  <c r="C43"/>
  <c r="B34"/>
  <c r="B33" s="1"/>
  <c r="D6"/>
  <c r="D7"/>
  <c r="C53"/>
  <c r="B53"/>
  <c r="D53" s="1"/>
  <c r="C50"/>
  <c r="C49" s="1"/>
  <c r="B50"/>
  <c r="B49"/>
  <c r="C46"/>
  <c r="B46"/>
  <c r="B43"/>
  <c r="D32"/>
  <c r="D31"/>
  <c r="C30"/>
  <c r="B30"/>
  <c r="D29"/>
  <c r="D28"/>
  <c r="C27"/>
  <c r="B27"/>
  <c r="D27" s="1"/>
  <c r="D26"/>
  <c r="D25"/>
  <c r="C24"/>
  <c r="B24"/>
  <c r="D24" s="1"/>
  <c r="D23"/>
  <c r="D22"/>
  <c r="C21"/>
  <c r="B21"/>
  <c r="D21" s="1"/>
  <c r="D20"/>
  <c r="D19"/>
  <c r="C18"/>
  <c r="B18"/>
  <c r="D18" s="1"/>
  <c r="D17"/>
  <c r="D16"/>
  <c r="C15"/>
  <c r="B15"/>
  <c r="D15" s="1"/>
  <c r="C14"/>
  <c r="B14"/>
  <c r="D14" s="1"/>
  <c r="D13"/>
  <c r="D12"/>
  <c r="D11"/>
  <c r="D10"/>
  <c r="C9"/>
  <c r="B9"/>
  <c r="D8"/>
  <c r="D5"/>
  <c r="C4"/>
  <c r="B4"/>
  <c r="H34" l="1"/>
  <c r="H33"/>
  <c r="H60" s="1"/>
  <c r="D61" s="1"/>
  <c r="F60"/>
  <c r="B61" s="1"/>
  <c r="D34"/>
  <c r="D46"/>
  <c r="D43"/>
  <c r="D30"/>
  <c r="D9"/>
  <c r="C33"/>
  <c r="D33" s="1"/>
  <c r="D4"/>
  <c r="C60" l="1"/>
  <c r="D60"/>
  <c r="B60"/>
</calcChain>
</file>

<file path=xl/sharedStrings.xml><?xml version="1.0" encoding="utf-8"?>
<sst xmlns="http://schemas.openxmlformats.org/spreadsheetml/2006/main" count="289" uniqueCount="269">
  <si>
    <t>ESTRUCTURA ECONÒMICA</t>
  </si>
  <si>
    <t>DSITRIBUCIÓ PER SUBSECTORS I PRESSUPOST CONSOLIDAT</t>
  </si>
  <si>
    <t>AGIB</t>
  </si>
  <si>
    <t>ATIB</t>
  </si>
  <si>
    <t>SSIB</t>
  </si>
  <si>
    <t>Total</t>
  </si>
  <si>
    <t>Consolidat</t>
  </si>
  <si>
    <t>Capítol/article/concepte/subconcepte</t>
  </si>
  <si>
    <t>1.- Imposts directes</t>
  </si>
  <si>
    <t>10.- Sobre la renda</t>
  </si>
  <si>
    <t>100.- Impost sobre la renda de les persones físiques</t>
  </si>
  <si>
    <t>10000.- Impost sobre la renda de les persones físiques</t>
  </si>
  <si>
    <t>11.- Sobre el capital</t>
  </si>
  <si>
    <t>110.- Impost general sobre successions i donacions</t>
  </si>
  <si>
    <t>11000.- Impost general sobre successions i donacions</t>
  </si>
  <si>
    <t>111.- Impost sobre el patrimoni de les persones físiques</t>
  </si>
  <si>
    <t>11100.- Impost extraordinari sobre el patrimoni de les persones físiques</t>
  </si>
  <si>
    <t>2.- Imposts indirectes</t>
  </si>
  <si>
    <t>20.- Sobre transmissions patrimonials i actes jurídics documentats</t>
  </si>
  <si>
    <t>200.- Impost sobre transmissions "inter vius"</t>
  </si>
  <si>
    <t>20000.- Impost sobre transmissions "inter vius"</t>
  </si>
  <si>
    <t>20001.- Impost sobre transmissions "inter vius", timbres</t>
  </si>
  <si>
    <t>201.- Impost sobre actes jurídics documentats</t>
  </si>
  <si>
    <t>20100.- Impost sobre actes jurídics documentats</t>
  </si>
  <si>
    <t>20101.- Impost sobre actes jurídics documentats, timbres</t>
  </si>
  <si>
    <t>21.- Sobre el valor afegit</t>
  </si>
  <si>
    <t>210.- Impost sobre el valor afegit</t>
  </si>
  <si>
    <t>21000.- Impost sobre el valor afegit</t>
  </si>
  <si>
    <t>22.- Sobre consums específics</t>
  </si>
  <si>
    <t>220.- Imposts especials</t>
  </si>
  <si>
    <t>22001.- Impost especial sobre la cervesa</t>
  </si>
  <si>
    <t>22003.- Impost especial sobre l'alcohol i begudes derivades</t>
  </si>
  <si>
    <t>22004.- Impost especial sobre les labors del tabac</t>
  </si>
  <si>
    <t>22005.- Impost especial sobre els hidrocarburs</t>
  </si>
  <si>
    <t>22006.- Impost especial sobre determinats mitjans de transport</t>
  </si>
  <si>
    <t>22007.- Impost especial sobre productes intermedis</t>
  </si>
  <si>
    <t>22008.- Impost especial sobre la venda minorista de determinats hidrocarburs</t>
  </si>
  <si>
    <t>22009.- Impost especial sobre l'electricitat</t>
  </si>
  <si>
    <t>28.- Altres imposts indirectes</t>
  </si>
  <si>
    <t>283.- Cànon de sanejament d'aigües</t>
  </si>
  <si>
    <t>28300.- Cànon de sanejament d'aigües</t>
  </si>
  <si>
    <t>3.- Taxes, preus públics i altres ingressos</t>
  </si>
  <si>
    <t>30.- Taxes</t>
  </si>
  <si>
    <t>300.- Taxes de joc</t>
  </si>
  <si>
    <t>30000.- Taxes de joc</t>
  </si>
  <si>
    <t>30001.- Taxes per serveis administratius en matèria de casinos, jocs i apostes</t>
  </si>
  <si>
    <t>302.- Taxes per direcció i inspecció d'obres</t>
  </si>
  <si>
    <t>30200.- Taxes per direcció i inspecció d'obres</t>
  </si>
  <si>
    <t>303.- Taxes acadèmiques, drets de matrícula, expedició de títols i altres similars</t>
  </si>
  <si>
    <t>30301.- Serveis docents, Conservatori Profesional de Música i Dansa de les IB</t>
  </si>
  <si>
    <t>30302.- Serveis docents, escoles oficials d'idiomes</t>
  </si>
  <si>
    <t>30303.- Serveis docents, ES de Disseny i de Conservació i Restauració de Béns Culturals de les IB</t>
  </si>
  <si>
    <t>30304.- Drets de matrícula, proves d'avaluació i acreditació de coneixements de català</t>
  </si>
  <si>
    <t>30305.- Expedició de títols acadèmics i professionals</t>
  </si>
  <si>
    <t>30306.- Matrícula/inscripció a proves selectives per a l'accés a cossos docents</t>
  </si>
  <si>
    <t>30307.- Matrícula/inscripció a proves selectives per a l'accés a l'Administració de la CAIB</t>
  </si>
  <si>
    <t>30308.- Matrícula/inscripció a cursos programats per l'Institut Balear de Seguretat Pública</t>
  </si>
  <si>
    <t>30310.- Matrícula/inscripció a proves per a verificació de la capacitació professional de transportistes i AACT</t>
  </si>
  <si>
    <t>30311.- Serveis de reconeixement de la capacitació per a l'exercici d'activitats nàutiques recreatives</t>
  </si>
  <si>
    <t>30314.- Serveis de reconeixement de la capacitació nauticopesquera i de busseig professional</t>
  </si>
  <si>
    <t>30315.- Matrícula per a proves de guies turístics de la CAIB</t>
  </si>
  <si>
    <t>309.- Altres taxes</t>
  </si>
  <si>
    <t>30901.- Actuacions del Registre d'Entitats Jurídiques</t>
  </si>
  <si>
    <t>30901.- Taxa per expedició targeta sanitària</t>
  </si>
  <si>
    <t>30902.- Obertura d'establiments turístics i altres autoritzacions administratives</t>
  </si>
  <si>
    <t>30904.- Fotocòpies, còpies i expedició de certificats</t>
  </si>
  <si>
    <t>30905.- Compulsa i autenticació de documents</t>
  </si>
  <si>
    <t>30907.- Anàlisis del Laboratori de l'Atmosfera, certificats d'emissions i subministrament de dade de l'atmosfera</t>
  </si>
  <si>
    <t>30908.- Informes d'avaluació de l'impacte ambiental</t>
  </si>
  <si>
    <t>30909.- Serveis facultatius en matèria de medi ambient</t>
  </si>
  <si>
    <t>30910.- Serveis i activitats a zones de servitud de protecció i trànsit portuari</t>
  </si>
  <si>
    <t>30919.- Serveis administratius, autorització de concessions per a l'abocament d'aigües</t>
  </si>
  <si>
    <t>30943.- Serveis administratius generals en matèria transports</t>
  </si>
  <si>
    <t>30944.- Autoritzacions de transport per carretera i d'activitats auxiliars i complementàries del transport</t>
  </si>
  <si>
    <t>30946.- Serveis i actuacions en matèria d'arquitectura i habitatge</t>
  </si>
  <si>
    <t>30947.- Comprovació, reconeixement i acreditació de la capacitació per el lloguer d'embarcacions d'esbarjo</t>
  </si>
  <si>
    <t>30948.- Autoritzacions per a l'exercici de l'activitat d'escoles nauticoesportives/centres lucratius d'activitats subaqüàtiques</t>
  </si>
  <si>
    <t>30950.- Tramitació d'autoritzacions administratives i de comprovació tecnicosanitària en matèria de policia mortuòria</t>
  </si>
  <si>
    <t>30951.- Inscripcions i anotacions en el Registre Sanitari</t>
  </si>
  <si>
    <t>30952.- Tramitació d'autoritzacions administratives als centres, establiments i serveis sanitaris</t>
  </si>
  <si>
    <t>30954.- Control sanitari de les condicions de les piscines d'ús públic</t>
  </si>
  <si>
    <t>30956.- Control de les condicions  sanitàries dels establiments que elaboren o serveixen menjar preparats</t>
  </si>
  <si>
    <t>30957.- Expedients d'autoritzacions per a la instal·lació, trasllat o transmissió d'oficines de farmàcia</t>
  </si>
  <si>
    <t>30958.- Altres actuacions sanitàries</t>
  </si>
  <si>
    <t>30960.- Sol·licitud de realització d'assaigs clínics amb medicaments</t>
  </si>
  <si>
    <t>30966.- Llicències de pesca</t>
  </si>
  <si>
    <t>30967.- Celebració de campionats de pesca</t>
  </si>
  <si>
    <t>30968.- Ordenació i defensa de les indústries agrícoles,forestals i pecuàries</t>
  </si>
  <si>
    <t>30969.- Serveis de gestió tecnicofacultativa dels serveis agronòmics</t>
  </si>
  <si>
    <t>30971.- Serveis industrials i d'energia</t>
  </si>
  <si>
    <t>30973.- Serveis administratius</t>
  </si>
  <si>
    <t>30974.- Llicència autonòmica de gran establiment comercial.</t>
  </si>
  <si>
    <t>30979.- Inscripció en els registres d'emergències</t>
  </si>
  <si>
    <t>30980.- Autorització d'entitats formadores</t>
  </si>
  <si>
    <t>30981.- Declaració d'interès sanitari</t>
  </si>
  <si>
    <t>30982.- Registre d'entitats formadores de manipuladors d'aliments</t>
  </si>
  <si>
    <t>30983.- Registre d'activitats de carnisseria i xarcuteria</t>
  </si>
  <si>
    <t>30987.- Supervisió de les instal·lacions d'aigua de consum humà</t>
  </si>
  <si>
    <t>30999.- Altres taxes</t>
  </si>
  <si>
    <t>31.- Preus públics</t>
  </si>
  <si>
    <t>319.- Altres preus públics</t>
  </si>
  <si>
    <t>31900.- Per assistència sanitària, pagament al comptat</t>
  </si>
  <si>
    <t>31901.- Per assistència sanitària, assegurances privades</t>
  </si>
  <si>
    <t>31902.- Per assistència sanitària, particulars</t>
  </si>
  <si>
    <t>31903.- Per assistència sanitària, accidents de treball</t>
  </si>
  <si>
    <t>31904.- Per assistència sanitària, accidents de trànsit UNESPA</t>
  </si>
  <si>
    <t>31905.- Per assistència sanitària, empreses col·laboradores de la Seguretat Social</t>
  </si>
  <si>
    <t>31908.- Per assistència sanitària, mutues assegurances escolars i esportives</t>
  </si>
  <si>
    <t>31909.- Per assistència sanitària, corporacions locals</t>
  </si>
  <si>
    <t>31910.- Per assistència sanitària, altres ens i organismes públics</t>
  </si>
  <si>
    <t>31916.- Per assistència sanitària, INSS</t>
  </si>
  <si>
    <t>31917.- Per assistència sanitària, accidents de trànsit</t>
  </si>
  <si>
    <t>32.- Altres ingressos procedents de la prestació de serveis</t>
  </si>
  <si>
    <t>327.- Altres ingressos procedents de la prestació de serveis d'assistència sanitària</t>
  </si>
  <si>
    <t>32700.- Altres ingressos procedents de la prestació de serveis d'assistència sanitària</t>
  </si>
  <si>
    <t>32704.- Prestació assistència sanitària, empreses col·laboradores de la Seguretat Social</t>
  </si>
  <si>
    <t>32710.- Prestació assistència sanitària, entitats vinculades a la CAIB</t>
  </si>
  <si>
    <t>329.- Altres ingressos procedents de la prestació de serveis</t>
  </si>
  <si>
    <t>32910.- Drets de matrícula a cursos i seminaris</t>
  </si>
  <si>
    <t>32920.- Entrades a museus, exposicion, espectacles, ...</t>
  </si>
  <si>
    <t>32930.- Drets d'allotjament, restauració i residència</t>
  </si>
  <si>
    <t>32999.- Altres ingressos procedents de la prestació de serveis</t>
  </si>
  <si>
    <t>33.- Venda de béns</t>
  </si>
  <si>
    <t>330.- Venda de publicacions pròpies</t>
  </si>
  <si>
    <t>33001.- Venda, publicació i anuncis del BOIB</t>
  </si>
  <si>
    <t>33099.- Venda d'altres publicacions pròpies</t>
  </si>
  <si>
    <t>332.- Venda de fotocòpies i d'altres productes de reprografia</t>
  </si>
  <si>
    <t>33200.- Venda de fotocòpies i d'altres productes de reprografia</t>
  </si>
  <si>
    <t>333.- Venda de medicaments</t>
  </si>
  <si>
    <t>33300.- Venda de medicaments</t>
  </si>
  <si>
    <t>339.- Venda d'altres béns</t>
  </si>
  <si>
    <t>33900.- Venda d'altres béns</t>
  </si>
  <si>
    <t>33901.- Venda d'impresos</t>
  </si>
  <si>
    <t>38.- Reintegraments d'operacions corrents</t>
  </si>
  <si>
    <t>380.- Reintegraments d'exercicis tancats</t>
  </si>
  <si>
    <t>38000.- Reintegraments d'exercicis tancats</t>
  </si>
  <si>
    <t>381.- Reintegraments del pressupost corrent</t>
  </si>
  <si>
    <t>38100.- Reintegraments del pressupost corrent</t>
  </si>
  <si>
    <t>38101.- Reintegraments de romanents de pagaments a justificar</t>
  </si>
  <si>
    <t>39.- Altres ingressos</t>
  </si>
  <si>
    <t>391.- Recàrrecs i multes</t>
  </si>
  <si>
    <t>39100.- Recàrrecs de constrenyiment</t>
  </si>
  <si>
    <t>39101.- Interessos de demora</t>
  </si>
  <si>
    <t>39102.- Multes i sancions</t>
  </si>
  <si>
    <t>399.- Ingressos diversos</t>
  </si>
  <si>
    <t>39901.- Recursos eventuals</t>
  </si>
  <si>
    <t>39996.- Ingressos per anuncis de concursos</t>
  </si>
  <si>
    <t>39998.- Igressos per resolucions judicials</t>
  </si>
  <si>
    <t>39999.- Altres ingresso diversos</t>
  </si>
  <si>
    <t>39999.- Altres ingressos diversos</t>
  </si>
  <si>
    <t>4.- Transferències corrents</t>
  </si>
  <si>
    <t>40.- De l'Estat</t>
  </si>
  <si>
    <t>400.- De l'Administració de l'Estat</t>
  </si>
  <si>
    <t>40000.- De l'Administració General</t>
  </si>
  <si>
    <t>40060.- Fons cohesió sanitat, assistència desplaçats</t>
  </si>
  <si>
    <t>401.- D'organismes autònoms</t>
  </si>
  <si>
    <t>40100.- D'organismes autònoms</t>
  </si>
  <si>
    <t>40101.- Del Servicio Público de Empleo (INEM)</t>
  </si>
  <si>
    <t>402.- De la Seguretat Social</t>
  </si>
  <si>
    <t>40201.- De l'Instituto de Migraciones y Servicios Sociales (IMSERSO)</t>
  </si>
  <si>
    <t>40260.- Programa d'estalvi Incapacitat Temporal (IT)</t>
  </si>
  <si>
    <t>40261.- Assistència residents estrangers</t>
  </si>
  <si>
    <t>44.- D'empreses públiques i d'altres ens públics de la CAIB</t>
  </si>
  <si>
    <t>444.- De fundacions del sector públic autonòmic</t>
  </si>
  <si>
    <t>44400.- De fundacions en que participa la comunitat autònoma IB</t>
  </si>
  <si>
    <t>45.- De comunitats autònomes</t>
  </si>
  <si>
    <t>450.- De la CAIB</t>
  </si>
  <si>
    <t>45000.- De la CAIB</t>
  </si>
  <si>
    <t>48.- De famílies i institucions sense finalitat lucrativa</t>
  </si>
  <si>
    <t>480.- De famílies i institucions sense finalitat de lucre</t>
  </si>
  <si>
    <t>48000.- De famílies i institucions sense finalitat lucrativa</t>
  </si>
  <si>
    <t>49.- De l'exterior</t>
  </si>
  <si>
    <t>490.- Del Fons Social Europeu</t>
  </si>
  <si>
    <t>49000.- Del Fons Social Europeu</t>
  </si>
  <si>
    <t>492.- Altres transferències de la UE</t>
  </si>
  <si>
    <t>49200.- Altres transferències de la UE</t>
  </si>
  <si>
    <t>5.- Ingressos patrimonials</t>
  </si>
  <si>
    <t>51.- Interessos de bestretes i préstecs concedits</t>
  </si>
  <si>
    <t>516.- A corporacions locals i altres ens territorials.</t>
  </si>
  <si>
    <t>51600.- A corporacions locals i altres ens territorials</t>
  </si>
  <si>
    <t>52.- Interessos de dipòsits</t>
  </si>
  <si>
    <t>520.- Interessos de comptes bancàries</t>
  </si>
  <si>
    <t>52000.- Interessos de consignacions judicials</t>
  </si>
  <si>
    <t>52099.- Altres interessos de comptes bancaris</t>
  </si>
  <si>
    <t>55.- Productes de concessions i aprofitaments especials</t>
  </si>
  <si>
    <t>550.- Productes de concessions administratives</t>
  </si>
  <si>
    <t>55000.- Productes de concessions administratives</t>
  </si>
  <si>
    <t>55001.- Ingressos de cafeteries, llibreries i aparells de TV</t>
  </si>
  <si>
    <t>559.- Altres concessions i aprofitaments</t>
  </si>
  <si>
    <t>55900.- Altres concessions i aprofitaments</t>
  </si>
  <si>
    <t>7.- Transferències de capital</t>
  </si>
  <si>
    <t>70.- De l'Estat</t>
  </si>
  <si>
    <t>700.- De l'Administració general</t>
  </si>
  <si>
    <t>70000.- De l'Administració General</t>
  </si>
  <si>
    <t>75.- De comunitats autònomes</t>
  </si>
  <si>
    <t>750.- De la CAIB</t>
  </si>
  <si>
    <t>75000.- De la CAIB</t>
  </si>
  <si>
    <t>79.- De l'exterior</t>
  </si>
  <si>
    <t>790.- Del Fons Europeu de Desenvolupament Regional</t>
  </si>
  <si>
    <t>79000.- Del Fons Europeu de Desenvolupament Regional</t>
  </si>
  <si>
    <t>795.- Dels fons de pesca</t>
  </si>
  <si>
    <t>79501.- Del Fons Europeu per a la Pesca</t>
  </si>
  <si>
    <t>8.- Actius financers</t>
  </si>
  <si>
    <t>82.- Reintegraments de préstecs concedits al sector públic</t>
  </si>
  <si>
    <t>821.- Reintegraments de préstecs concedits al Sector Públic a llarg termini</t>
  </si>
  <si>
    <t>82106.- A corporacions locals</t>
  </si>
  <si>
    <t>9.- Passius financers</t>
  </si>
  <si>
    <t>91.- Préstecs rebuts en moneda nacional</t>
  </si>
  <si>
    <t>913.- Préstecs rebuts en moneda nacional a llarg termini d'ens que no pertanyen al sector públic</t>
  </si>
  <si>
    <t>91300.- A llarg termini d'ens que no pertanyen al sector públic.</t>
  </si>
  <si>
    <t>Homogeneitzat</t>
  </si>
  <si>
    <t>TT.II.</t>
  </si>
  <si>
    <t>45001.- De la CAIB, assistència desplaçats</t>
  </si>
  <si>
    <t>45002.- De la CAIB, programa estalvi IT</t>
  </si>
  <si>
    <t>45004.- De la CAIB, assistència residents estrangers</t>
  </si>
  <si>
    <t>Total general</t>
  </si>
  <si>
    <t>Fons de garantia</t>
  </si>
  <si>
    <t>Ajornament a 120 mensualitats liquidacions (-) no compensades</t>
  </si>
  <si>
    <t>Inicial</t>
  </si>
  <si>
    <t>Inicial ajustat</t>
  </si>
  <si>
    <t>10000.- TA IRPF</t>
  </si>
  <si>
    <t>BAC TA IRPF, 98%</t>
  </si>
  <si>
    <t>21000.- IVA</t>
  </si>
  <si>
    <t>BAC IVA, 98%</t>
  </si>
  <si>
    <t>Devolució liquidació (-) 2008 no compensada</t>
  </si>
  <si>
    <t>Devolució liquidació (-) 2009 no compensada</t>
  </si>
  <si>
    <t>BAC IE cervesa</t>
  </si>
  <si>
    <t>22003.- IE alcohol/begudes derivades</t>
  </si>
  <si>
    <t>BAC IE alcohol/begudes derivades</t>
  </si>
  <si>
    <t>22004.- IE labors del tabac</t>
  </si>
  <si>
    <t>BAC IE labors del tabac</t>
  </si>
  <si>
    <t>22005.- IE hidrocarburs</t>
  </si>
  <si>
    <t>BAC IE hidrocarburs</t>
  </si>
  <si>
    <t>22007.- IE productes intermedis</t>
  </si>
  <si>
    <t>BAC IE productes intermedis</t>
  </si>
  <si>
    <t>22009.- IE electricitat</t>
  </si>
  <si>
    <t>BAC IE electricitat</t>
  </si>
  <si>
    <t>Ajusts fons complementaris/addicionals i liquidació (n-2)</t>
  </si>
  <si>
    <t>40001.- Fons de garantía</t>
  </si>
  <si>
    <t>40002.- Fons de suficiència</t>
  </si>
  <si>
    <t>BAC Fons de suficiència</t>
  </si>
  <si>
    <t>40003.- Fons de convergència</t>
  </si>
  <si>
    <t>a.- Fons de cooperació</t>
  </si>
  <si>
    <t>b.- Fons de competitivitat</t>
  </si>
  <si>
    <t>Total finançament autonòmic</t>
  </si>
  <si>
    <t>Fons de suficiència</t>
  </si>
  <si>
    <t>Bestretes pressupostàries i no pressupostàries a cancel·lar</t>
  </si>
  <si>
    <t>FINANÇAMENT AUTONÒMIC</t>
  </si>
  <si>
    <t>Concepte</t>
  </si>
  <si>
    <t>Ajusts</t>
  </si>
  <si>
    <t>Liquidació (n-2)</t>
  </si>
  <si>
    <t>220__. Imposts especials cedits</t>
  </si>
  <si>
    <t>22001.- IE Cervesa</t>
  </si>
  <si>
    <t>BAC Fons de garantía</t>
  </si>
  <si>
    <t>Fons de convergència autonòmics, liquidació (n-2)</t>
  </si>
  <si>
    <t>40009.- Liquidació (n-2), imposts cedits/altres</t>
  </si>
  <si>
    <t>Liquidació (n-2), impost cedits</t>
  </si>
  <si>
    <t>Liquidació (n-2), fons de garantia</t>
  </si>
  <si>
    <t>Liquidació (n-2), fons de suficiència</t>
  </si>
  <si>
    <t>Liquidació (n-2), fons de convergència autonòmics</t>
  </si>
  <si>
    <t>Pagaments IP (n-2)</t>
  </si>
  <si>
    <t>Ajornament de 60 a 120 mensualitats liquidacions (-) no compensades</t>
  </si>
  <si>
    <t>PP.GG. DE LA COMUNITAT AUTÒNOMA IB 2012. PRESSUPOST CONSOLIDAT</t>
  </si>
  <si>
    <t>Detall i ajusts (1)</t>
  </si>
  <si>
    <t>Detall i ajusts (2)</t>
  </si>
  <si>
    <t>Dèficit inicial PG 2012</t>
  </si>
  <si>
    <t>(1) Pressupost CAIB aprovat, amb dades de finançament autonòmic corresponets a comunicació MEH del 28/07/2011</t>
  </si>
  <si>
    <t>(2) Pressupost CAIB teòric, amb dades de finançament autonòmic corresponents a comunicació MEH del 10/04/2012 (PP.GG. AGE 2012)</t>
  </si>
  <si>
    <t>PP.GG. CAIB 2012. SECTOR PÚBLIC ADMINISTRATIU. PRESSUPOST CONSOLIDAT D'INGRESSOS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</si>
</sst>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Wingdings"/>
      <charset val="2"/>
    </font>
    <font>
      <sz val="10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/>
      <bottom style="thin">
        <color theme="9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/>
    <xf numFmtId="4" fontId="1" fillId="2" borderId="1" xfId="0" applyNumberFormat="1" applyFont="1" applyFill="1" applyBorder="1"/>
    <xf numFmtId="4" fontId="1" fillId="3" borderId="1" xfId="0" applyNumberFormat="1" applyFont="1" applyFill="1" applyBorder="1"/>
    <xf numFmtId="4" fontId="1" fillId="3" borderId="1" xfId="0" applyNumberFormat="1" applyFont="1" applyFill="1" applyBorder="1" applyAlignment="1">
      <alignment horizontal="right"/>
    </xf>
    <xf numFmtId="0" fontId="3" fillId="4" borderId="4" xfId="0" applyFont="1" applyFill="1" applyBorder="1" applyAlignment="1">
      <alignment horizontal="left"/>
    </xf>
    <xf numFmtId="4" fontId="3" fillId="4" borderId="4" xfId="0" applyNumberFormat="1" applyFont="1" applyFill="1" applyBorder="1"/>
    <xf numFmtId="0" fontId="2" fillId="5" borderId="3" xfId="0" applyFont="1" applyFill="1" applyBorder="1" applyAlignment="1">
      <alignment horizontal="left" indent="1"/>
    </xf>
    <xf numFmtId="4" fontId="2" fillId="5" borderId="3" xfId="0" applyNumberFormat="1" applyFont="1" applyFill="1" applyBorder="1"/>
    <xf numFmtId="0" fontId="2" fillId="0" borderId="4" xfId="0" applyFont="1" applyBorder="1" applyAlignment="1">
      <alignment horizontal="left" indent="2"/>
    </xf>
    <xf numFmtId="4" fontId="2" fillId="0" borderId="4" xfId="0" applyNumberFormat="1" applyFont="1" applyBorder="1"/>
    <xf numFmtId="0" fontId="2" fillId="0" borderId="4" xfId="0" applyFont="1" applyBorder="1" applyAlignment="1">
      <alignment horizontal="left" indent="3"/>
    </xf>
    <xf numFmtId="0" fontId="2" fillId="0" borderId="0" xfId="0" applyFont="1" applyBorder="1" applyAlignment="1">
      <alignment horizontal="left" indent="3"/>
    </xf>
    <xf numFmtId="4" fontId="2" fillId="0" borderId="0" xfId="0" applyNumberFormat="1" applyFont="1" applyBorder="1"/>
    <xf numFmtId="0" fontId="4" fillId="0" borderId="5" xfId="0" applyFont="1" applyBorder="1" applyAlignment="1">
      <alignment horizontal="left"/>
    </xf>
    <xf numFmtId="4" fontId="4" fillId="0" borderId="5" xfId="0" applyNumberFormat="1" applyFont="1" applyBorder="1"/>
    <xf numFmtId="4" fontId="2" fillId="0" borderId="0" xfId="0" applyNumberFormat="1" applyFont="1"/>
    <xf numFmtId="0" fontId="3" fillId="4" borderId="2" xfId="0" applyFont="1" applyFill="1" applyBorder="1" applyAlignment="1">
      <alignment horizontal="left"/>
    </xf>
    <xf numFmtId="4" fontId="3" fillId="4" borderId="2" xfId="0" applyNumberFormat="1" applyFont="1" applyFill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left" indent="1"/>
    </xf>
    <xf numFmtId="4" fontId="4" fillId="0" borderId="0" xfId="0" applyNumberFormat="1" applyFont="1"/>
    <xf numFmtId="4" fontId="5" fillId="0" borderId="0" xfId="0" applyNumberFormat="1" applyFont="1"/>
    <xf numFmtId="0" fontId="4" fillId="0" borderId="0" xfId="0" applyFont="1" applyAlignment="1">
      <alignment horizontal="center"/>
    </xf>
    <xf numFmtId="0" fontId="5" fillId="0" borderId="0" xfId="0" applyFont="1"/>
    <xf numFmtId="0" fontId="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0" fontId="2" fillId="0" borderId="4" xfId="0" applyFont="1" applyBorder="1" applyAlignment="1">
      <alignment horizontal="left" indent="1"/>
    </xf>
    <xf numFmtId="0" fontId="2" fillId="6" borderId="4" xfId="0" applyFont="1" applyFill="1" applyBorder="1" applyAlignment="1">
      <alignment horizontal="left" indent="1"/>
    </xf>
    <xf numFmtId="4" fontId="2" fillId="6" borderId="4" xfId="0" applyNumberFormat="1" applyFont="1" applyFill="1" applyBorder="1"/>
    <xf numFmtId="0" fontId="7" fillId="0" borderId="0" xfId="0" applyFont="1"/>
    <xf numFmtId="4" fontId="7" fillId="0" borderId="0" xfId="0" applyNumberFormat="1" applyFont="1"/>
    <xf numFmtId="0" fontId="1" fillId="2" borderId="0" xfId="0" applyFont="1" applyFill="1" applyBorder="1" applyAlignment="1"/>
    <xf numFmtId="0" fontId="2" fillId="6" borderId="4" xfId="0" applyFont="1" applyFill="1" applyBorder="1" applyAlignment="1">
      <alignment horizontal="left" indent="2"/>
    </xf>
    <xf numFmtId="4" fontId="1" fillId="2" borderId="1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81"/>
  <sheetViews>
    <sheetView tabSelected="1" zoomScale="90" zoomScaleNormal="90" workbookViewId="0">
      <selection activeCell="A2" sqref="A2"/>
    </sheetView>
  </sheetViews>
  <sheetFormatPr baseColWidth="10" defaultRowHeight="12.75"/>
  <cols>
    <col min="1" max="1" width="60.7109375" style="1" customWidth="1"/>
    <col min="2" max="9" width="14.7109375" style="1" customWidth="1"/>
    <col min="10" max="10" width="1.7109375" style="1" customWidth="1"/>
    <col min="11" max="13" width="3.28515625" style="1" bestFit="1" customWidth="1"/>
    <col min="14" max="16384" width="11.42578125" style="1"/>
  </cols>
  <sheetData>
    <row r="1" spans="1:13">
      <c r="A1" s="38" t="s">
        <v>268</v>
      </c>
      <c r="B1" s="38"/>
      <c r="C1" s="38"/>
      <c r="D1" s="38"/>
      <c r="E1" s="38"/>
      <c r="F1" s="38"/>
      <c r="G1" s="38"/>
      <c r="H1" s="38"/>
      <c r="I1" s="38"/>
    </row>
    <row r="2" spans="1:13">
      <c r="A2" s="2" t="s">
        <v>0</v>
      </c>
      <c r="B2" s="38" t="s">
        <v>1</v>
      </c>
      <c r="C2" s="38"/>
      <c r="D2" s="38"/>
      <c r="E2" s="38"/>
      <c r="F2" s="38"/>
      <c r="G2" s="38"/>
      <c r="H2" s="38"/>
      <c r="I2" s="38"/>
    </row>
    <row r="3" spans="1:13">
      <c r="A3" s="3" t="s">
        <v>7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211</v>
      </c>
      <c r="G3" s="4" t="s">
        <v>6</v>
      </c>
      <c r="H3" s="4" t="s">
        <v>249</v>
      </c>
      <c r="I3" s="4" t="s">
        <v>210</v>
      </c>
      <c r="K3" s="27"/>
      <c r="L3" s="27"/>
    </row>
    <row r="4" spans="1:13">
      <c r="A4" s="17" t="s">
        <v>8</v>
      </c>
      <c r="B4" s="18">
        <v>203020010</v>
      </c>
      <c r="C4" s="18"/>
      <c r="D4" s="18"/>
      <c r="E4" s="18">
        <v>203020010</v>
      </c>
      <c r="F4" s="18"/>
      <c r="G4" s="18">
        <v>203020010</v>
      </c>
      <c r="H4" s="18">
        <v>699550000</v>
      </c>
      <c r="I4" s="18">
        <v>902570010</v>
      </c>
      <c r="K4" s="28" t="str">
        <f>IF(SUM(B4:D4)=E4,"ü","N")</f>
        <v>ü</v>
      </c>
      <c r="L4" s="28" t="str">
        <f>IF(E4-F4=G4,"ü","N")</f>
        <v>ü</v>
      </c>
      <c r="M4" s="28" t="str">
        <f>IF(G4+H4=I4,"ü","N")</f>
        <v>ü</v>
      </c>
    </row>
    <row r="5" spans="1:13">
      <c r="A5" s="7" t="s">
        <v>9</v>
      </c>
      <c r="B5" s="8">
        <v>146620000</v>
      </c>
      <c r="C5" s="8"/>
      <c r="D5" s="8"/>
      <c r="E5" s="8">
        <v>146620000</v>
      </c>
      <c r="F5" s="8"/>
      <c r="G5" s="8">
        <v>146620000</v>
      </c>
      <c r="H5" s="8">
        <v>699550000</v>
      </c>
      <c r="I5" s="8">
        <v>846170000</v>
      </c>
      <c r="K5" s="28" t="str">
        <f t="shared" ref="K5:K66" si="0">IF(SUM(B5:D5)=E5,"ü","N")</f>
        <v>ü</v>
      </c>
      <c r="L5" s="28" t="str">
        <f t="shared" ref="L5:L66" si="1">IF(E5-F5=G5,"ü","N")</f>
        <v>ü</v>
      </c>
      <c r="M5" s="28" t="str">
        <f t="shared" ref="M5:M66" si="2">IF(G5+H5=I5,"ü","N")</f>
        <v>ü</v>
      </c>
    </row>
    <row r="6" spans="1:13">
      <c r="A6" s="37" t="s">
        <v>10</v>
      </c>
      <c r="B6" s="33">
        <v>146620000</v>
      </c>
      <c r="C6" s="33"/>
      <c r="D6" s="33"/>
      <c r="E6" s="33">
        <v>146620000</v>
      </c>
      <c r="F6" s="33"/>
      <c r="G6" s="33">
        <v>146620000</v>
      </c>
      <c r="H6" s="33">
        <v>699550000</v>
      </c>
      <c r="I6" s="33">
        <v>846170000</v>
      </c>
      <c r="K6" s="28" t="str">
        <f t="shared" si="0"/>
        <v>ü</v>
      </c>
      <c r="L6" s="28" t="str">
        <f t="shared" si="1"/>
        <v>ü</v>
      </c>
      <c r="M6" s="28" t="str">
        <f t="shared" si="2"/>
        <v>ü</v>
      </c>
    </row>
    <row r="7" spans="1:13">
      <c r="A7" s="11" t="s">
        <v>11</v>
      </c>
      <c r="B7" s="10">
        <v>146620000</v>
      </c>
      <c r="C7" s="10"/>
      <c r="D7" s="10"/>
      <c r="E7" s="10">
        <v>146620000</v>
      </c>
      <c r="F7" s="10"/>
      <c r="G7" s="10">
        <v>146620000</v>
      </c>
      <c r="H7" s="10">
        <v>699550000</v>
      </c>
      <c r="I7" s="10">
        <v>846170000</v>
      </c>
      <c r="K7" s="28" t="str">
        <f t="shared" si="0"/>
        <v>ü</v>
      </c>
      <c r="L7" s="28" t="str">
        <f t="shared" si="1"/>
        <v>ü</v>
      </c>
      <c r="M7" s="28" t="str">
        <f t="shared" si="2"/>
        <v>ü</v>
      </c>
    </row>
    <row r="8" spans="1:13">
      <c r="A8" s="7" t="s">
        <v>12</v>
      </c>
      <c r="B8" s="8">
        <v>56400010</v>
      </c>
      <c r="C8" s="8"/>
      <c r="D8" s="8"/>
      <c r="E8" s="8">
        <v>56400010</v>
      </c>
      <c r="F8" s="8"/>
      <c r="G8" s="8">
        <v>56400010</v>
      </c>
      <c r="H8" s="8"/>
      <c r="I8" s="8">
        <v>56400010</v>
      </c>
      <c r="K8" s="28" t="str">
        <f t="shared" si="0"/>
        <v>ü</v>
      </c>
      <c r="L8" s="28" t="str">
        <f t="shared" si="1"/>
        <v>ü</v>
      </c>
      <c r="M8" s="28" t="str">
        <f t="shared" si="2"/>
        <v>ü</v>
      </c>
    </row>
    <row r="9" spans="1:13">
      <c r="A9" s="37" t="s">
        <v>13</v>
      </c>
      <c r="B9" s="33">
        <v>56400000</v>
      </c>
      <c r="C9" s="33"/>
      <c r="D9" s="33"/>
      <c r="E9" s="33">
        <v>56400000</v>
      </c>
      <c r="F9" s="33"/>
      <c r="G9" s="33">
        <v>56400000</v>
      </c>
      <c r="H9" s="33"/>
      <c r="I9" s="33">
        <v>56400000</v>
      </c>
      <c r="K9" s="28" t="str">
        <f t="shared" si="0"/>
        <v>ü</v>
      </c>
      <c r="L9" s="28" t="str">
        <f t="shared" si="1"/>
        <v>ü</v>
      </c>
      <c r="M9" s="28" t="str">
        <f t="shared" si="2"/>
        <v>ü</v>
      </c>
    </row>
    <row r="10" spans="1:13">
      <c r="A10" s="11" t="s">
        <v>14</v>
      </c>
      <c r="B10" s="10">
        <v>56400000</v>
      </c>
      <c r="C10" s="10"/>
      <c r="D10" s="10"/>
      <c r="E10" s="10">
        <v>56400000</v>
      </c>
      <c r="F10" s="10"/>
      <c r="G10" s="10">
        <v>56400000</v>
      </c>
      <c r="H10" s="10"/>
      <c r="I10" s="10">
        <v>56400000</v>
      </c>
      <c r="K10" s="28" t="str">
        <f t="shared" si="0"/>
        <v>ü</v>
      </c>
      <c r="L10" s="28" t="str">
        <f t="shared" si="1"/>
        <v>ü</v>
      </c>
      <c r="M10" s="28" t="str">
        <f t="shared" si="2"/>
        <v>ü</v>
      </c>
    </row>
    <row r="11" spans="1:13">
      <c r="A11" s="37" t="s">
        <v>15</v>
      </c>
      <c r="B11" s="33">
        <v>10</v>
      </c>
      <c r="C11" s="33"/>
      <c r="D11" s="33"/>
      <c r="E11" s="33">
        <v>10</v>
      </c>
      <c r="F11" s="33"/>
      <c r="G11" s="33">
        <v>10</v>
      </c>
      <c r="H11" s="33"/>
      <c r="I11" s="33">
        <v>10</v>
      </c>
      <c r="K11" s="28" t="str">
        <f t="shared" si="0"/>
        <v>ü</v>
      </c>
      <c r="L11" s="28" t="str">
        <f t="shared" si="1"/>
        <v>ü</v>
      </c>
      <c r="M11" s="28" t="str">
        <f t="shared" si="2"/>
        <v>ü</v>
      </c>
    </row>
    <row r="12" spans="1:13">
      <c r="A12" s="11" t="s">
        <v>16</v>
      </c>
      <c r="B12" s="10">
        <v>10</v>
      </c>
      <c r="C12" s="10"/>
      <c r="D12" s="10"/>
      <c r="E12" s="10">
        <v>10</v>
      </c>
      <c r="F12" s="10"/>
      <c r="G12" s="10">
        <v>10</v>
      </c>
      <c r="H12" s="10"/>
      <c r="I12" s="10">
        <v>10</v>
      </c>
      <c r="K12" s="28" t="str">
        <f t="shared" si="0"/>
        <v>ü</v>
      </c>
      <c r="L12" s="28" t="str">
        <f t="shared" si="1"/>
        <v>ü</v>
      </c>
      <c r="M12" s="28" t="str">
        <f t="shared" si="2"/>
        <v>ü</v>
      </c>
    </row>
    <row r="13" spans="1:13">
      <c r="A13" s="5" t="s">
        <v>17</v>
      </c>
      <c r="B13" s="6">
        <v>1892382640</v>
      </c>
      <c r="C13" s="6"/>
      <c r="D13" s="6"/>
      <c r="E13" s="6">
        <v>1892382640</v>
      </c>
      <c r="F13" s="6"/>
      <c r="G13" s="6">
        <v>1892382640</v>
      </c>
      <c r="H13" s="6"/>
      <c r="I13" s="6">
        <v>1892382640</v>
      </c>
      <c r="K13" s="28" t="str">
        <f t="shared" si="0"/>
        <v>ü</v>
      </c>
      <c r="L13" s="28" t="str">
        <f t="shared" si="1"/>
        <v>ü</v>
      </c>
      <c r="M13" s="28" t="str">
        <f t="shared" si="2"/>
        <v>ü</v>
      </c>
    </row>
    <row r="14" spans="1:13">
      <c r="A14" s="7" t="s">
        <v>18</v>
      </c>
      <c r="B14" s="8">
        <v>254958770</v>
      </c>
      <c r="C14" s="8"/>
      <c r="D14" s="8"/>
      <c r="E14" s="8">
        <v>254958770</v>
      </c>
      <c r="F14" s="8"/>
      <c r="G14" s="8">
        <v>254958770</v>
      </c>
      <c r="H14" s="8"/>
      <c r="I14" s="8">
        <v>254958770</v>
      </c>
      <c r="K14" s="28" t="str">
        <f t="shared" si="0"/>
        <v>ü</v>
      </c>
      <c r="L14" s="28" t="str">
        <f t="shared" si="1"/>
        <v>ü</v>
      </c>
      <c r="M14" s="28" t="str">
        <f t="shared" si="2"/>
        <v>ü</v>
      </c>
    </row>
    <row r="15" spans="1:13">
      <c r="A15" s="37" t="s">
        <v>19</v>
      </c>
      <c r="B15" s="33">
        <v>172826090</v>
      </c>
      <c r="C15" s="33"/>
      <c r="D15" s="33"/>
      <c r="E15" s="33">
        <v>172826090</v>
      </c>
      <c r="F15" s="33"/>
      <c r="G15" s="33">
        <v>172826090</v>
      </c>
      <c r="H15" s="33"/>
      <c r="I15" s="33">
        <v>172826090</v>
      </c>
      <c r="K15" s="28" t="str">
        <f t="shared" si="0"/>
        <v>ü</v>
      </c>
      <c r="L15" s="28" t="str">
        <f t="shared" si="1"/>
        <v>ü</v>
      </c>
      <c r="M15" s="28" t="str">
        <f t="shared" si="2"/>
        <v>ü</v>
      </c>
    </row>
    <row r="16" spans="1:13">
      <c r="A16" s="11" t="s">
        <v>20</v>
      </c>
      <c r="B16" s="10">
        <v>172809200</v>
      </c>
      <c r="C16" s="10"/>
      <c r="D16" s="10"/>
      <c r="E16" s="10">
        <v>172809200</v>
      </c>
      <c r="F16" s="10"/>
      <c r="G16" s="10">
        <v>172809200</v>
      </c>
      <c r="H16" s="10"/>
      <c r="I16" s="10">
        <v>172809200</v>
      </c>
      <c r="K16" s="28" t="str">
        <f t="shared" si="0"/>
        <v>ü</v>
      </c>
      <c r="L16" s="28" t="str">
        <f t="shared" si="1"/>
        <v>ü</v>
      </c>
      <c r="M16" s="28" t="str">
        <f t="shared" si="2"/>
        <v>ü</v>
      </c>
    </row>
    <row r="17" spans="1:13">
      <c r="A17" s="11" t="s">
        <v>21</v>
      </c>
      <c r="B17" s="10">
        <v>16890</v>
      </c>
      <c r="C17" s="10"/>
      <c r="D17" s="10"/>
      <c r="E17" s="10">
        <v>16890</v>
      </c>
      <c r="F17" s="10"/>
      <c r="G17" s="10">
        <v>16890</v>
      </c>
      <c r="H17" s="10"/>
      <c r="I17" s="10">
        <v>16890</v>
      </c>
      <c r="K17" s="28" t="str">
        <f t="shared" si="0"/>
        <v>ü</v>
      </c>
      <c r="L17" s="28" t="str">
        <f t="shared" si="1"/>
        <v>ü</v>
      </c>
      <c r="M17" s="28" t="str">
        <f t="shared" si="2"/>
        <v>ü</v>
      </c>
    </row>
    <row r="18" spans="1:13">
      <c r="A18" s="37" t="s">
        <v>22</v>
      </c>
      <c r="B18" s="33">
        <v>82132680</v>
      </c>
      <c r="C18" s="33"/>
      <c r="D18" s="33"/>
      <c r="E18" s="33">
        <v>82132680</v>
      </c>
      <c r="F18" s="33"/>
      <c r="G18" s="33">
        <v>82132680</v>
      </c>
      <c r="H18" s="33"/>
      <c r="I18" s="33">
        <v>82132680</v>
      </c>
      <c r="K18" s="28" t="str">
        <f t="shared" si="0"/>
        <v>ü</v>
      </c>
      <c r="L18" s="28" t="str">
        <f t="shared" si="1"/>
        <v>ü</v>
      </c>
      <c r="M18" s="28" t="str">
        <f t="shared" si="2"/>
        <v>ü</v>
      </c>
    </row>
    <row r="19" spans="1:13">
      <c r="A19" s="11" t="s">
        <v>23</v>
      </c>
      <c r="B19" s="10">
        <v>81660980</v>
      </c>
      <c r="C19" s="10"/>
      <c r="D19" s="10"/>
      <c r="E19" s="10">
        <v>81660980</v>
      </c>
      <c r="F19" s="10"/>
      <c r="G19" s="10">
        <v>81660980</v>
      </c>
      <c r="H19" s="10"/>
      <c r="I19" s="10">
        <v>81660980</v>
      </c>
      <c r="K19" s="28" t="str">
        <f t="shared" si="0"/>
        <v>ü</v>
      </c>
      <c r="L19" s="28" t="str">
        <f t="shared" si="1"/>
        <v>ü</v>
      </c>
      <c r="M19" s="28" t="str">
        <f t="shared" si="2"/>
        <v>ü</v>
      </c>
    </row>
    <row r="20" spans="1:13">
      <c r="A20" s="11" t="s">
        <v>24</v>
      </c>
      <c r="B20" s="10">
        <v>471700</v>
      </c>
      <c r="C20" s="10"/>
      <c r="D20" s="10"/>
      <c r="E20" s="10">
        <v>471700</v>
      </c>
      <c r="F20" s="10"/>
      <c r="G20" s="10">
        <v>471700</v>
      </c>
      <c r="H20" s="10"/>
      <c r="I20" s="10">
        <v>471700</v>
      </c>
      <c r="K20" s="28" t="str">
        <f t="shared" si="0"/>
        <v>ü</v>
      </c>
      <c r="L20" s="28" t="str">
        <f t="shared" si="1"/>
        <v>ü</v>
      </c>
      <c r="M20" s="28" t="str">
        <f t="shared" si="2"/>
        <v>ü</v>
      </c>
    </row>
    <row r="21" spans="1:13">
      <c r="A21" s="7" t="s">
        <v>25</v>
      </c>
      <c r="B21" s="8">
        <v>1166080000</v>
      </c>
      <c r="C21" s="8"/>
      <c r="D21" s="8"/>
      <c r="E21" s="8">
        <v>1166080000</v>
      </c>
      <c r="F21" s="8"/>
      <c r="G21" s="8">
        <v>1166080000</v>
      </c>
      <c r="H21" s="8"/>
      <c r="I21" s="8">
        <v>1166080000</v>
      </c>
      <c r="K21" s="28" t="str">
        <f t="shared" si="0"/>
        <v>ü</v>
      </c>
      <c r="L21" s="28" t="str">
        <f t="shared" si="1"/>
        <v>ü</v>
      </c>
      <c r="M21" s="28" t="str">
        <f t="shared" si="2"/>
        <v>ü</v>
      </c>
    </row>
    <row r="22" spans="1:13">
      <c r="A22" s="37" t="s">
        <v>26</v>
      </c>
      <c r="B22" s="33">
        <v>1166080000</v>
      </c>
      <c r="C22" s="33"/>
      <c r="D22" s="33"/>
      <c r="E22" s="33">
        <v>1166080000</v>
      </c>
      <c r="F22" s="33"/>
      <c r="G22" s="33">
        <v>1166080000</v>
      </c>
      <c r="H22" s="33"/>
      <c r="I22" s="33">
        <v>1166080000</v>
      </c>
      <c r="K22" s="28" t="str">
        <f t="shared" si="0"/>
        <v>ü</v>
      </c>
      <c r="L22" s="28" t="str">
        <f t="shared" si="1"/>
        <v>ü</v>
      </c>
      <c r="M22" s="28" t="str">
        <f t="shared" si="2"/>
        <v>ü</v>
      </c>
    </row>
    <row r="23" spans="1:13">
      <c r="A23" s="11" t="s">
        <v>27</v>
      </c>
      <c r="B23" s="10">
        <v>1166080000</v>
      </c>
      <c r="C23" s="10"/>
      <c r="D23" s="10"/>
      <c r="E23" s="10">
        <v>1166080000</v>
      </c>
      <c r="F23" s="10"/>
      <c r="G23" s="10">
        <v>1166080000</v>
      </c>
      <c r="H23" s="10"/>
      <c r="I23" s="10">
        <v>1166080000</v>
      </c>
      <c r="K23" s="28" t="str">
        <f t="shared" si="0"/>
        <v>ü</v>
      </c>
      <c r="L23" s="28" t="str">
        <f t="shared" si="1"/>
        <v>ü</v>
      </c>
      <c r="M23" s="28" t="str">
        <f t="shared" si="2"/>
        <v>ü</v>
      </c>
    </row>
    <row r="24" spans="1:13">
      <c r="A24" s="7" t="s">
        <v>28</v>
      </c>
      <c r="B24" s="8">
        <v>425093440</v>
      </c>
      <c r="C24" s="8"/>
      <c r="D24" s="8"/>
      <c r="E24" s="8">
        <v>425093440</v>
      </c>
      <c r="F24" s="8"/>
      <c r="G24" s="8">
        <v>425093440</v>
      </c>
      <c r="H24" s="8"/>
      <c r="I24" s="8">
        <v>425093440</v>
      </c>
      <c r="K24" s="28" t="str">
        <f t="shared" si="0"/>
        <v>ü</v>
      </c>
      <c r="L24" s="28" t="str">
        <f t="shared" si="1"/>
        <v>ü</v>
      </c>
      <c r="M24" s="28" t="str">
        <f t="shared" si="2"/>
        <v>ü</v>
      </c>
    </row>
    <row r="25" spans="1:13">
      <c r="A25" s="37" t="s">
        <v>29</v>
      </c>
      <c r="B25" s="33">
        <v>425093440</v>
      </c>
      <c r="C25" s="33"/>
      <c r="D25" s="33"/>
      <c r="E25" s="33">
        <v>425093440</v>
      </c>
      <c r="F25" s="33"/>
      <c r="G25" s="33">
        <v>425093440</v>
      </c>
      <c r="H25" s="33"/>
      <c r="I25" s="33">
        <v>425093440</v>
      </c>
      <c r="K25" s="28" t="str">
        <f t="shared" si="0"/>
        <v>ü</v>
      </c>
      <c r="L25" s="28" t="str">
        <f t="shared" si="1"/>
        <v>ü</v>
      </c>
      <c r="M25" s="28" t="str">
        <f t="shared" si="2"/>
        <v>ü</v>
      </c>
    </row>
    <row r="26" spans="1:13">
      <c r="A26" s="11" t="s">
        <v>30</v>
      </c>
      <c r="B26" s="10">
        <v>5660000</v>
      </c>
      <c r="C26" s="10"/>
      <c r="D26" s="10"/>
      <c r="E26" s="10">
        <v>5660000</v>
      </c>
      <c r="F26" s="10"/>
      <c r="G26" s="10">
        <v>5660000</v>
      </c>
      <c r="H26" s="10"/>
      <c r="I26" s="10">
        <v>5660000</v>
      </c>
      <c r="K26" s="28" t="str">
        <f t="shared" si="0"/>
        <v>ü</v>
      </c>
      <c r="L26" s="28" t="str">
        <f t="shared" si="1"/>
        <v>ü</v>
      </c>
      <c r="M26" s="28" t="str">
        <f t="shared" si="2"/>
        <v>ü</v>
      </c>
    </row>
    <row r="27" spans="1:13">
      <c r="A27" s="11" t="s">
        <v>31</v>
      </c>
      <c r="B27" s="10">
        <v>16440000</v>
      </c>
      <c r="C27" s="10"/>
      <c r="D27" s="10"/>
      <c r="E27" s="10">
        <v>16440000</v>
      </c>
      <c r="F27" s="10"/>
      <c r="G27" s="10">
        <v>16440000</v>
      </c>
      <c r="H27" s="10"/>
      <c r="I27" s="10">
        <v>16440000</v>
      </c>
      <c r="K27" s="28" t="str">
        <f t="shared" si="0"/>
        <v>ü</v>
      </c>
      <c r="L27" s="28" t="str">
        <f t="shared" si="1"/>
        <v>ü</v>
      </c>
      <c r="M27" s="28" t="str">
        <f t="shared" si="2"/>
        <v>ü</v>
      </c>
    </row>
    <row r="28" spans="1:13">
      <c r="A28" s="11" t="s">
        <v>32</v>
      </c>
      <c r="B28" s="10">
        <v>167920000</v>
      </c>
      <c r="C28" s="10"/>
      <c r="D28" s="10"/>
      <c r="E28" s="10">
        <v>167920000</v>
      </c>
      <c r="F28" s="10"/>
      <c r="G28" s="10">
        <v>167920000</v>
      </c>
      <c r="H28" s="10"/>
      <c r="I28" s="10">
        <v>167920000</v>
      </c>
      <c r="K28" s="28" t="str">
        <f t="shared" si="0"/>
        <v>ü</v>
      </c>
      <c r="L28" s="28" t="str">
        <f t="shared" si="1"/>
        <v>ü</v>
      </c>
      <c r="M28" s="28" t="str">
        <f t="shared" si="2"/>
        <v>ü</v>
      </c>
    </row>
    <row r="29" spans="1:13">
      <c r="A29" s="11" t="s">
        <v>33</v>
      </c>
      <c r="B29" s="10">
        <v>158840000</v>
      </c>
      <c r="C29" s="10"/>
      <c r="D29" s="10"/>
      <c r="E29" s="10">
        <v>158840000</v>
      </c>
      <c r="F29" s="10"/>
      <c r="G29" s="10">
        <v>158840000</v>
      </c>
      <c r="H29" s="10"/>
      <c r="I29" s="10">
        <v>158840000</v>
      </c>
      <c r="K29" s="28" t="str">
        <f t="shared" si="0"/>
        <v>ü</v>
      </c>
      <c r="L29" s="28" t="str">
        <f t="shared" si="1"/>
        <v>ü</v>
      </c>
      <c r="M29" s="28" t="str">
        <f t="shared" si="2"/>
        <v>ü</v>
      </c>
    </row>
    <row r="30" spans="1:13">
      <c r="A30" s="11" t="s">
        <v>34</v>
      </c>
      <c r="B30" s="10">
        <v>20243080</v>
      </c>
      <c r="C30" s="10"/>
      <c r="D30" s="10"/>
      <c r="E30" s="10">
        <v>20243080</v>
      </c>
      <c r="F30" s="10"/>
      <c r="G30" s="10">
        <v>20243080</v>
      </c>
      <c r="H30" s="10"/>
      <c r="I30" s="10">
        <v>20243080</v>
      </c>
      <c r="K30" s="28" t="str">
        <f t="shared" si="0"/>
        <v>ü</v>
      </c>
      <c r="L30" s="28" t="str">
        <f t="shared" si="1"/>
        <v>ü</v>
      </c>
      <c r="M30" s="28" t="str">
        <f t="shared" si="2"/>
        <v>ü</v>
      </c>
    </row>
    <row r="31" spans="1:13">
      <c r="A31" s="11" t="s">
        <v>35</v>
      </c>
      <c r="B31" s="10">
        <v>350000</v>
      </c>
      <c r="C31" s="10"/>
      <c r="D31" s="10"/>
      <c r="E31" s="10">
        <v>350000</v>
      </c>
      <c r="F31" s="10"/>
      <c r="G31" s="10">
        <v>350000</v>
      </c>
      <c r="H31" s="10"/>
      <c r="I31" s="10">
        <v>350000</v>
      </c>
      <c r="K31" s="28" t="str">
        <f t="shared" si="0"/>
        <v>ü</v>
      </c>
      <c r="L31" s="28" t="str">
        <f t="shared" si="1"/>
        <v>ü</v>
      </c>
      <c r="M31" s="28" t="str">
        <f t="shared" si="2"/>
        <v>ü</v>
      </c>
    </row>
    <row r="32" spans="1:13">
      <c r="A32" s="11" t="s">
        <v>36</v>
      </c>
      <c r="B32" s="10">
        <v>18630360</v>
      </c>
      <c r="C32" s="10"/>
      <c r="D32" s="10"/>
      <c r="E32" s="10">
        <v>18630360</v>
      </c>
      <c r="F32" s="10"/>
      <c r="G32" s="10">
        <v>18630360</v>
      </c>
      <c r="H32" s="10"/>
      <c r="I32" s="10">
        <v>18630360</v>
      </c>
      <c r="K32" s="28" t="str">
        <f t="shared" si="0"/>
        <v>ü</v>
      </c>
      <c r="L32" s="28" t="str">
        <f t="shared" si="1"/>
        <v>ü</v>
      </c>
      <c r="M32" s="28" t="str">
        <f t="shared" si="2"/>
        <v>ü</v>
      </c>
    </row>
    <row r="33" spans="1:13">
      <c r="A33" s="11" t="s">
        <v>37</v>
      </c>
      <c r="B33" s="10">
        <v>37010000</v>
      </c>
      <c r="C33" s="10"/>
      <c r="D33" s="10"/>
      <c r="E33" s="10">
        <v>37010000</v>
      </c>
      <c r="F33" s="10"/>
      <c r="G33" s="10">
        <v>37010000</v>
      </c>
      <c r="H33" s="10"/>
      <c r="I33" s="10">
        <v>37010000</v>
      </c>
      <c r="K33" s="28" t="str">
        <f t="shared" si="0"/>
        <v>ü</v>
      </c>
      <c r="L33" s="28" t="str">
        <f t="shared" si="1"/>
        <v>ü</v>
      </c>
      <c r="M33" s="28" t="str">
        <f t="shared" si="2"/>
        <v>ü</v>
      </c>
    </row>
    <row r="34" spans="1:13">
      <c r="A34" s="7" t="s">
        <v>38</v>
      </c>
      <c r="B34" s="8">
        <v>46250430</v>
      </c>
      <c r="C34" s="8"/>
      <c r="D34" s="8"/>
      <c r="E34" s="8">
        <v>46250430</v>
      </c>
      <c r="F34" s="8"/>
      <c r="G34" s="8">
        <v>46250430</v>
      </c>
      <c r="H34" s="8"/>
      <c r="I34" s="8">
        <v>46250430</v>
      </c>
      <c r="K34" s="28" t="str">
        <f t="shared" si="0"/>
        <v>ü</v>
      </c>
      <c r="L34" s="28" t="str">
        <f t="shared" si="1"/>
        <v>ü</v>
      </c>
      <c r="M34" s="28" t="str">
        <f t="shared" si="2"/>
        <v>ü</v>
      </c>
    </row>
    <row r="35" spans="1:13">
      <c r="A35" s="37" t="s">
        <v>39</v>
      </c>
      <c r="B35" s="33">
        <v>46250430</v>
      </c>
      <c r="C35" s="33"/>
      <c r="D35" s="33"/>
      <c r="E35" s="33">
        <v>46250430</v>
      </c>
      <c r="F35" s="33"/>
      <c r="G35" s="33">
        <v>46250430</v>
      </c>
      <c r="H35" s="33"/>
      <c r="I35" s="33">
        <v>46250430</v>
      </c>
      <c r="K35" s="28" t="str">
        <f t="shared" si="0"/>
        <v>ü</v>
      </c>
      <c r="L35" s="28" t="str">
        <f t="shared" si="1"/>
        <v>ü</v>
      </c>
      <c r="M35" s="28" t="str">
        <f t="shared" si="2"/>
        <v>ü</v>
      </c>
    </row>
    <row r="36" spans="1:13">
      <c r="A36" s="11" t="s">
        <v>40</v>
      </c>
      <c r="B36" s="10">
        <v>46250430</v>
      </c>
      <c r="C36" s="10"/>
      <c r="D36" s="10"/>
      <c r="E36" s="10">
        <v>46250430</v>
      </c>
      <c r="F36" s="10"/>
      <c r="G36" s="10">
        <v>46250430</v>
      </c>
      <c r="H36" s="10"/>
      <c r="I36" s="10">
        <v>46250430</v>
      </c>
      <c r="K36" s="28" t="str">
        <f t="shared" si="0"/>
        <v>ü</v>
      </c>
      <c r="L36" s="28" t="str">
        <f t="shared" si="1"/>
        <v>ü</v>
      </c>
      <c r="M36" s="28" t="str">
        <f t="shared" si="2"/>
        <v>ü</v>
      </c>
    </row>
    <row r="37" spans="1:13">
      <c r="A37" s="5" t="s">
        <v>41</v>
      </c>
      <c r="B37" s="6">
        <v>56808472</v>
      </c>
      <c r="C37" s="6">
        <v>27466</v>
      </c>
      <c r="D37" s="6">
        <v>15347818</v>
      </c>
      <c r="E37" s="6">
        <v>72183756</v>
      </c>
      <c r="F37" s="6"/>
      <c r="G37" s="6">
        <v>72183756</v>
      </c>
      <c r="H37" s="6"/>
      <c r="I37" s="6">
        <v>72183756</v>
      </c>
      <c r="K37" s="28" t="str">
        <f t="shared" si="0"/>
        <v>ü</v>
      </c>
      <c r="L37" s="28" t="str">
        <f t="shared" si="1"/>
        <v>ü</v>
      </c>
      <c r="M37" s="28" t="str">
        <f t="shared" si="2"/>
        <v>ü</v>
      </c>
    </row>
    <row r="38" spans="1:13">
      <c r="A38" s="7" t="s">
        <v>42</v>
      </c>
      <c r="B38" s="8">
        <v>45242539</v>
      </c>
      <c r="C38" s="8"/>
      <c r="D38" s="8">
        <v>5000001</v>
      </c>
      <c r="E38" s="8">
        <v>50242540</v>
      </c>
      <c r="F38" s="8"/>
      <c r="G38" s="8">
        <v>50242540</v>
      </c>
      <c r="H38" s="8"/>
      <c r="I38" s="8">
        <v>50242540</v>
      </c>
      <c r="K38" s="28" t="str">
        <f t="shared" si="0"/>
        <v>ü</v>
      </c>
      <c r="L38" s="28" t="str">
        <f t="shared" si="1"/>
        <v>ü</v>
      </c>
      <c r="M38" s="28" t="str">
        <f t="shared" si="2"/>
        <v>ü</v>
      </c>
    </row>
    <row r="39" spans="1:13">
      <c r="A39" s="37" t="s">
        <v>43</v>
      </c>
      <c r="B39" s="33">
        <v>37710520</v>
      </c>
      <c r="C39" s="33"/>
      <c r="D39" s="33"/>
      <c r="E39" s="33">
        <v>37710520</v>
      </c>
      <c r="F39" s="33"/>
      <c r="G39" s="33">
        <v>37710520</v>
      </c>
      <c r="H39" s="33"/>
      <c r="I39" s="33">
        <v>37710520</v>
      </c>
      <c r="K39" s="28" t="str">
        <f t="shared" si="0"/>
        <v>ü</v>
      </c>
      <c r="L39" s="28" t="str">
        <f t="shared" si="1"/>
        <v>ü</v>
      </c>
      <c r="M39" s="28" t="str">
        <f t="shared" si="2"/>
        <v>ü</v>
      </c>
    </row>
    <row r="40" spans="1:13">
      <c r="A40" s="11" t="s">
        <v>44</v>
      </c>
      <c r="B40" s="10">
        <v>37200470</v>
      </c>
      <c r="C40" s="10"/>
      <c r="D40" s="10"/>
      <c r="E40" s="10">
        <v>37200470</v>
      </c>
      <c r="F40" s="10"/>
      <c r="G40" s="10">
        <v>37200470</v>
      </c>
      <c r="H40" s="10"/>
      <c r="I40" s="10">
        <v>37200470</v>
      </c>
      <c r="K40" s="28" t="str">
        <f t="shared" si="0"/>
        <v>ü</v>
      </c>
      <c r="L40" s="28" t="str">
        <f t="shared" si="1"/>
        <v>ü</v>
      </c>
      <c r="M40" s="28" t="str">
        <f t="shared" si="2"/>
        <v>ü</v>
      </c>
    </row>
    <row r="41" spans="1:13">
      <c r="A41" s="11" t="s">
        <v>45</v>
      </c>
      <c r="B41" s="10">
        <v>510050</v>
      </c>
      <c r="C41" s="10"/>
      <c r="D41" s="10"/>
      <c r="E41" s="10">
        <v>510050</v>
      </c>
      <c r="F41" s="10"/>
      <c r="G41" s="10">
        <v>510050</v>
      </c>
      <c r="H41" s="10"/>
      <c r="I41" s="10">
        <v>510050</v>
      </c>
      <c r="K41" s="28" t="str">
        <f t="shared" si="0"/>
        <v>ü</v>
      </c>
      <c r="L41" s="28" t="str">
        <f t="shared" si="1"/>
        <v>ü</v>
      </c>
      <c r="M41" s="28" t="str">
        <f t="shared" si="2"/>
        <v>ü</v>
      </c>
    </row>
    <row r="42" spans="1:13">
      <c r="A42" s="37" t="s">
        <v>46</v>
      </c>
      <c r="B42" s="33">
        <v>2200</v>
      </c>
      <c r="C42" s="33"/>
      <c r="D42" s="33"/>
      <c r="E42" s="33">
        <v>2200</v>
      </c>
      <c r="F42" s="33"/>
      <c r="G42" s="33">
        <v>2200</v>
      </c>
      <c r="H42" s="33"/>
      <c r="I42" s="33">
        <v>2200</v>
      </c>
      <c r="K42" s="28" t="str">
        <f t="shared" si="0"/>
        <v>ü</v>
      </c>
      <c r="L42" s="28" t="str">
        <f t="shared" si="1"/>
        <v>ü</v>
      </c>
      <c r="M42" s="28" t="str">
        <f t="shared" si="2"/>
        <v>ü</v>
      </c>
    </row>
    <row r="43" spans="1:13">
      <c r="A43" s="11" t="s">
        <v>47</v>
      </c>
      <c r="B43" s="10">
        <v>2200</v>
      </c>
      <c r="C43" s="10"/>
      <c r="D43" s="10"/>
      <c r="E43" s="10">
        <v>2200</v>
      </c>
      <c r="F43" s="10"/>
      <c r="G43" s="10">
        <v>2200</v>
      </c>
      <c r="H43" s="10"/>
      <c r="I43" s="10">
        <v>2200</v>
      </c>
      <c r="K43" s="28" t="str">
        <f t="shared" si="0"/>
        <v>ü</v>
      </c>
      <c r="L43" s="28" t="str">
        <f t="shared" si="1"/>
        <v>ü</v>
      </c>
      <c r="M43" s="28" t="str">
        <f t="shared" si="2"/>
        <v>ü</v>
      </c>
    </row>
    <row r="44" spans="1:13">
      <c r="A44" s="37" t="s">
        <v>48</v>
      </c>
      <c r="B44" s="33">
        <v>3230940</v>
      </c>
      <c r="C44" s="33"/>
      <c r="D44" s="33">
        <v>1</v>
      </c>
      <c r="E44" s="33">
        <v>3230941</v>
      </c>
      <c r="F44" s="33"/>
      <c r="G44" s="33">
        <v>3230941</v>
      </c>
      <c r="H44" s="33"/>
      <c r="I44" s="33">
        <v>3230941</v>
      </c>
      <c r="K44" s="28" t="str">
        <f t="shared" si="0"/>
        <v>ü</v>
      </c>
      <c r="L44" s="28" t="str">
        <f t="shared" si="1"/>
        <v>ü</v>
      </c>
      <c r="M44" s="28" t="str">
        <f t="shared" si="2"/>
        <v>ü</v>
      </c>
    </row>
    <row r="45" spans="1:13">
      <c r="A45" s="11" t="s">
        <v>49</v>
      </c>
      <c r="B45" s="10">
        <v>391050</v>
      </c>
      <c r="C45" s="10"/>
      <c r="D45" s="10"/>
      <c r="E45" s="10">
        <v>391050</v>
      </c>
      <c r="F45" s="10"/>
      <c r="G45" s="10">
        <v>391050</v>
      </c>
      <c r="H45" s="10"/>
      <c r="I45" s="10">
        <v>391050</v>
      </c>
      <c r="K45" s="28" t="str">
        <f t="shared" si="0"/>
        <v>ü</v>
      </c>
      <c r="L45" s="28" t="str">
        <f t="shared" si="1"/>
        <v>ü</v>
      </c>
      <c r="M45" s="28" t="str">
        <f t="shared" si="2"/>
        <v>ü</v>
      </c>
    </row>
    <row r="46" spans="1:13">
      <c r="A46" s="11" t="s">
        <v>50</v>
      </c>
      <c r="B46" s="10">
        <v>1341790</v>
      </c>
      <c r="C46" s="10"/>
      <c r="D46" s="10"/>
      <c r="E46" s="10">
        <v>1341790</v>
      </c>
      <c r="F46" s="10"/>
      <c r="G46" s="10">
        <v>1341790</v>
      </c>
      <c r="H46" s="10"/>
      <c r="I46" s="10">
        <v>1341790</v>
      </c>
      <c r="K46" s="28" t="str">
        <f t="shared" si="0"/>
        <v>ü</v>
      </c>
      <c r="L46" s="28" t="str">
        <f t="shared" si="1"/>
        <v>ü</v>
      </c>
      <c r="M46" s="28" t="str">
        <f t="shared" si="2"/>
        <v>ü</v>
      </c>
    </row>
    <row r="47" spans="1:13">
      <c r="A47" s="11" t="s">
        <v>51</v>
      </c>
      <c r="B47" s="10">
        <v>125140</v>
      </c>
      <c r="C47" s="10"/>
      <c r="D47" s="10"/>
      <c r="E47" s="10">
        <v>125140</v>
      </c>
      <c r="F47" s="10"/>
      <c r="G47" s="10">
        <v>125140</v>
      </c>
      <c r="H47" s="10"/>
      <c r="I47" s="10">
        <v>125140</v>
      </c>
      <c r="K47" s="28" t="str">
        <f t="shared" si="0"/>
        <v>ü</v>
      </c>
      <c r="L47" s="28" t="str">
        <f t="shared" si="1"/>
        <v>ü</v>
      </c>
      <c r="M47" s="28" t="str">
        <f t="shared" si="2"/>
        <v>ü</v>
      </c>
    </row>
    <row r="48" spans="1:13">
      <c r="A48" s="11" t="s">
        <v>52</v>
      </c>
      <c r="B48" s="10">
        <v>229060</v>
      </c>
      <c r="C48" s="10"/>
      <c r="D48" s="10"/>
      <c r="E48" s="10">
        <v>229060</v>
      </c>
      <c r="F48" s="10"/>
      <c r="G48" s="10">
        <v>229060</v>
      </c>
      <c r="H48" s="10"/>
      <c r="I48" s="10">
        <v>229060</v>
      </c>
      <c r="K48" s="28" t="str">
        <f t="shared" si="0"/>
        <v>ü</v>
      </c>
      <c r="L48" s="28" t="str">
        <f t="shared" si="1"/>
        <v>ü</v>
      </c>
      <c r="M48" s="28" t="str">
        <f t="shared" si="2"/>
        <v>ü</v>
      </c>
    </row>
    <row r="49" spans="1:13">
      <c r="A49" s="11" t="s">
        <v>53</v>
      </c>
      <c r="B49" s="10">
        <v>646140</v>
      </c>
      <c r="C49" s="10"/>
      <c r="D49" s="10"/>
      <c r="E49" s="10">
        <v>646140</v>
      </c>
      <c r="F49" s="10"/>
      <c r="G49" s="10">
        <v>646140</v>
      </c>
      <c r="H49" s="10"/>
      <c r="I49" s="10">
        <v>646140</v>
      </c>
      <c r="K49" s="28" t="str">
        <f t="shared" si="0"/>
        <v>ü</v>
      </c>
      <c r="L49" s="28" t="str">
        <f t="shared" si="1"/>
        <v>ü</v>
      </c>
      <c r="M49" s="28" t="str">
        <f t="shared" si="2"/>
        <v>ü</v>
      </c>
    </row>
    <row r="50" spans="1:13">
      <c r="A50" s="11" t="s">
        <v>54</v>
      </c>
      <c r="B50" s="10">
        <v>81040</v>
      </c>
      <c r="C50" s="10"/>
      <c r="D50" s="10"/>
      <c r="E50" s="10">
        <v>81040</v>
      </c>
      <c r="F50" s="10"/>
      <c r="G50" s="10">
        <v>81040</v>
      </c>
      <c r="H50" s="10"/>
      <c r="I50" s="10">
        <v>81040</v>
      </c>
      <c r="K50" s="28" t="str">
        <f t="shared" si="0"/>
        <v>ü</v>
      </c>
      <c r="L50" s="28" t="str">
        <f t="shared" si="1"/>
        <v>ü</v>
      </c>
      <c r="M50" s="28" t="str">
        <f t="shared" si="2"/>
        <v>ü</v>
      </c>
    </row>
    <row r="51" spans="1:13">
      <c r="A51" s="11" t="s">
        <v>55</v>
      </c>
      <c r="B51" s="10">
        <v>89570</v>
      </c>
      <c r="C51" s="10"/>
      <c r="D51" s="10">
        <v>1</v>
      </c>
      <c r="E51" s="10">
        <v>89571</v>
      </c>
      <c r="F51" s="10"/>
      <c r="G51" s="10">
        <v>89571</v>
      </c>
      <c r="H51" s="10"/>
      <c r="I51" s="10">
        <v>89571</v>
      </c>
      <c r="K51" s="28" t="str">
        <f t="shared" si="0"/>
        <v>ü</v>
      </c>
      <c r="L51" s="28" t="str">
        <f t="shared" si="1"/>
        <v>ü</v>
      </c>
      <c r="M51" s="28" t="str">
        <f t="shared" si="2"/>
        <v>ü</v>
      </c>
    </row>
    <row r="52" spans="1:13">
      <c r="A52" s="11" t="s">
        <v>56</v>
      </c>
      <c r="B52" s="10">
        <v>3370</v>
      </c>
      <c r="C52" s="10"/>
      <c r="D52" s="10"/>
      <c r="E52" s="10">
        <v>3370</v>
      </c>
      <c r="F52" s="10"/>
      <c r="G52" s="10">
        <v>3370</v>
      </c>
      <c r="H52" s="10"/>
      <c r="I52" s="10">
        <v>3370</v>
      </c>
      <c r="K52" s="28" t="str">
        <f t="shared" si="0"/>
        <v>ü</v>
      </c>
      <c r="L52" s="28" t="str">
        <f t="shared" si="1"/>
        <v>ü</v>
      </c>
      <c r="M52" s="28" t="str">
        <f t="shared" si="2"/>
        <v>ü</v>
      </c>
    </row>
    <row r="53" spans="1:13">
      <c r="A53" s="11" t="s">
        <v>57</v>
      </c>
      <c r="B53" s="10">
        <v>7500</v>
      </c>
      <c r="C53" s="10"/>
      <c r="D53" s="10"/>
      <c r="E53" s="10">
        <v>7500</v>
      </c>
      <c r="F53" s="10"/>
      <c r="G53" s="10">
        <v>7500</v>
      </c>
      <c r="H53" s="10"/>
      <c r="I53" s="10">
        <v>7500</v>
      </c>
      <c r="K53" s="28" t="str">
        <f t="shared" si="0"/>
        <v>ü</v>
      </c>
      <c r="L53" s="28" t="str">
        <f t="shared" si="1"/>
        <v>ü</v>
      </c>
      <c r="M53" s="28" t="str">
        <f t="shared" si="2"/>
        <v>ü</v>
      </c>
    </row>
    <row r="54" spans="1:13">
      <c r="A54" s="11" t="s">
        <v>58</v>
      </c>
      <c r="B54" s="10">
        <v>303140</v>
      </c>
      <c r="C54" s="10"/>
      <c r="D54" s="10"/>
      <c r="E54" s="10">
        <v>303140</v>
      </c>
      <c r="F54" s="10"/>
      <c r="G54" s="10">
        <v>303140</v>
      </c>
      <c r="H54" s="10"/>
      <c r="I54" s="10">
        <v>303140</v>
      </c>
      <c r="K54" s="28" t="str">
        <f t="shared" si="0"/>
        <v>ü</v>
      </c>
      <c r="L54" s="28" t="str">
        <f t="shared" si="1"/>
        <v>ü</v>
      </c>
      <c r="M54" s="28" t="str">
        <f t="shared" si="2"/>
        <v>ü</v>
      </c>
    </row>
    <row r="55" spans="1:13">
      <c r="A55" s="11" t="s">
        <v>59</v>
      </c>
      <c r="B55" s="10">
        <v>12800</v>
      </c>
      <c r="C55" s="10"/>
      <c r="D55" s="10"/>
      <c r="E55" s="10">
        <v>12800</v>
      </c>
      <c r="F55" s="10"/>
      <c r="G55" s="10">
        <v>12800</v>
      </c>
      <c r="H55" s="10"/>
      <c r="I55" s="10">
        <v>12800</v>
      </c>
      <c r="K55" s="28" t="str">
        <f t="shared" si="0"/>
        <v>ü</v>
      </c>
      <c r="L55" s="28" t="str">
        <f t="shared" si="1"/>
        <v>ü</v>
      </c>
      <c r="M55" s="28" t="str">
        <f t="shared" si="2"/>
        <v>ü</v>
      </c>
    </row>
    <row r="56" spans="1:13">
      <c r="A56" s="11" t="s">
        <v>60</v>
      </c>
      <c r="B56" s="10">
        <v>340</v>
      </c>
      <c r="C56" s="10"/>
      <c r="D56" s="10"/>
      <c r="E56" s="10">
        <v>340</v>
      </c>
      <c r="F56" s="10"/>
      <c r="G56" s="10">
        <v>340</v>
      </c>
      <c r="H56" s="10"/>
      <c r="I56" s="10">
        <v>340</v>
      </c>
      <c r="K56" s="28" t="str">
        <f t="shared" si="0"/>
        <v>ü</v>
      </c>
      <c r="L56" s="28" t="str">
        <f t="shared" si="1"/>
        <v>ü</v>
      </c>
      <c r="M56" s="28" t="str">
        <f t="shared" si="2"/>
        <v>ü</v>
      </c>
    </row>
    <row r="57" spans="1:13">
      <c r="A57" s="37" t="s">
        <v>61</v>
      </c>
      <c r="B57" s="33">
        <v>4298879</v>
      </c>
      <c r="C57" s="33"/>
      <c r="D57" s="33">
        <v>5000000</v>
      </c>
      <c r="E57" s="33">
        <v>9298879</v>
      </c>
      <c r="F57" s="33"/>
      <c r="G57" s="33">
        <v>9298879</v>
      </c>
      <c r="H57" s="33"/>
      <c r="I57" s="33">
        <v>9298879</v>
      </c>
      <c r="K57" s="28" t="str">
        <f t="shared" si="0"/>
        <v>ü</v>
      </c>
      <c r="L57" s="28" t="str">
        <f t="shared" si="1"/>
        <v>ü</v>
      </c>
      <c r="M57" s="28" t="str">
        <f t="shared" si="2"/>
        <v>ü</v>
      </c>
    </row>
    <row r="58" spans="1:13">
      <c r="A58" s="11" t="s">
        <v>62</v>
      </c>
      <c r="B58" s="10">
        <v>37660</v>
      </c>
      <c r="C58" s="10"/>
      <c r="D58" s="10"/>
      <c r="E58" s="10">
        <v>37660</v>
      </c>
      <c r="F58" s="10"/>
      <c r="G58" s="10">
        <v>37660</v>
      </c>
      <c r="H58" s="10"/>
      <c r="I58" s="10">
        <v>37660</v>
      </c>
      <c r="K58" s="28" t="str">
        <f t="shared" si="0"/>
        <v>ü</v>
      </c>
      <c r="L58" s="28" t="str">
        <f t="shared" si="1"/>
        <v>ü</v>
      </c>
      <c r="M58" s="28" t="str">
        <f t="shared" si="2"/>
        <v>ü</v>
      </c>
    </row>
    <row r="59" spans="1:13">
      <c r="A59" s="11" t="s">
        <v>63</v>
      </c>
      <c r="B59" s="10"/>
      <c r="C59" s="10"/>
      <c r="D59" s="10">
        <v>5000000</v>
      </c>
      <c r="E59" s="10">
        <v>5000000</v>
      </c>
      <c r="F59" s="10"/>
      <c r="G59" s="10">
        <v>5000000</v>
      </c>
      <c r="H59" s="10"/>
      <c r="I59" s="10">
        <v>5000000</v>
      </c>
      <c r="K59" s="28" t="str">
        <f t="shared" si="0"/>
        <v>ü</v>
      </c>
      <c r="L59" s="28" t="str">
        <f t="shared" si="1"/>
        <v>ü</v>
      </c>
      <c r="M59" s="28" t="str">
        <f t="shared" si="2"/>
        <v>ü</v>
      </c>
    </row>
    <row r="60" spans="1:13">
      <c r="A60" s="11" t="s">
        <v>64</v>
      </c>
      <c r="B60" s="10">
        <v>247180</v>
      </c>
      <c r="C60" s="10"/>
      <c r="D60" s="10"/>
      <c r="E60" s="10">
        <v>247180</v>
      </c>
      <c r="F60" s="10"/>
      <c r="G60" s="10">
        <v>247180</v>
      </c>
      <c r="H60" s="10"/>
      <c r="I60" s="10">
        <v>247180</v>
      </c>
      <c r="K60" s="28" t="str">
        <f t="shared" si="0"/>
        <v>ü</v>
      </c>
      <c r="L60" s="28" t="str">
        <f t="shared" si="1"/>
        <v>ü</v>
      </c>
      <c r="M60" s="28" t="str">
        <f t="shared" si="2"/>
        <v>ü</v>
      </c>
    </row>
    <row r="61" spans="1:13">
      <c r="A61" s="11" t="s">
        <v>65</v>
      </c>
      <c r="B61" s="10">
        <v>6230</v>
      </c>
      <c r="C61" s="10"/>
      <c r="D61" s="10"/>
      <c r="E61" s="10">
        <v>6230</v>
      </c>
      <c r="F61" s="10"/>
      <c r="G61" s="10">
        <v>6230</v>
      </c>
      <c r="H61" s="10"/>
      <c r="I61" s="10">
        <v>6230</v>
      </c>
      <c r="K61" s="28" t="str">
        <f t="shared" si="0"/>
        <v>ü</v>
      </c>
      <c r="L61" s="28" t="str">
        <f t="shared" si="1"/>
        <v>ü</v>
      </c>
      <c r="M61" s="28" t="str">
        <f t="shared" si="2"/>
        <v>ü</v>
      </c>
    </row>
    <row r="62" spans="1:13">
      <c r="A62" s="11" t="s">
        <v>66</v>
      </c>
      <c r="B62" s="10">
        <v>30</v>
      </c>
      <c r="C62" s="10"/>
      <c r="D62" s="10"/>
      <c r="E62" s="10">
        <v>30</v>
      </c>
      <c r="F62" s="10"/>
      <c r="G62" s="10">
        <v>30</v>
      </c>
      <c r="H62" s="10"/>
      <c r="I62" s="10">
        <v>30</v>
      </c>
      <c r="K62" s="28" t="str">
        <f t="shared" si="0"/>
        <v>ü</v>
      </c>
      <c r="L62" s="28" t="str">
        <f t="shared" si="1"/>
        <v>ü</v>
      </c>
      <c r="M62" s="28" t="str">
        <f t="shared" si="2"/>
        <v>ü</v>
      </c>
    </row>
    <row r="63" spans="1:13">
      <c r="A63" s="11" t="s">
        <v>67</v>
      </c>
      <c r="B63" s="10">
        <v>100</v>
      </c>
      <c r="C63" s="10"/>
      <c r="D63" s="10"/>
      <c r="E63" s="10">
        <v>100</v>
      </c>
      <c r="F63" s="10"/>
      <c r="G63" s="10">
        <v>100</v>
      </c>
      <c r="H63" s="10"/>
      <c r="I63" s="10">
        <v>100</v>
      </c>
      <c r="K63" s="28" t="str">
        <f t="shared" si="0"/>
        <v>ü</v>
      </c>
      <c r="L63" s="28" t="str">
        <f t="shared" si="1"/>
        <v>ü</v>
      </c>
      <c r="M63" s="28" t="str">
        <f t="shared" si="2"/>
        <v>ü</v>
      </c>
    </row>
    <row r="64" spans="1:13">
      <c r="A64" s="11" t="s">
        <v>68</v>
      </c>
      <c r="B64" s="10">
        <v>5000</v>
      </c>
      <c r="C64" s="10"/>
      <c r="D64" s="10"/>
      <c r="E64" s="10">
        <v>5000</v>
      </c>
      <c r="F64" s="10"/>
      <c r="G64" s="10">
        <v>5000</v>
      </c>
      <c r="H64" s="10"/>
      <c r="I64" s="10">
        <v>5000</v>
      </c>
      <c r="K64" s="28" t="str">
        <f t="shared" si="0"/>
        <v>ü</v>
      </c>
      <c r="L64" s="28" t="str">
        <f t="shared" si="1"/>
        <v>ü</v>
      </c>
      <c r="M64" s="28" t="str">
        <f t="shared" si="2"/>
        <v>ü</v>
      </c>
    </row>
    <row r="65" spans="1:13">
      <c r="A65" s="11" t="s">
        <v>69</v>
      </c>
      <c r="B65" s="10">
        <v>6000</v>
      </c>
      <c r="C65" s="10"/>
      <c r="D65" s="10"/>
      <c r="E65" s="10">
        <v>6000</v>
      </c>
      <c r="F65" s="10"/>
      <c r="G65" s="10">
        <v>6000</v>
      </c>
      <c r="H65" s="10"/>
      <c r="I65" s="10">
        <v>6000</v>
      </c>
      <c r="K65" s="28" t="str">
        <f t="shared" si="0"/>
        <v>ü</v>
      </c>
      <c r="L65" s="28" t="str">
        <f t="shared" si="1"/>
        <v>ü</v>
      </c>
      <c r="M65" s="28" t="str">
        <f t="shared" si="2"/>
        <v>ü</v>
      </c>
    </row>
    <row r="66" spans="1:13">
      <c r="A66" s="11" t="s">
        <v>70</v>
      </c>
      <c r="B66" s="10">
        <v>8000</v>
      </c>
      <c r="C66" s="10"/>
      <c r="D66" s="10"/>
      <c r="E66" s="10">
        <v>8000</v>
      </c>
      <c r="F66" s="10"/>
      <c r="G66" s="10">
        <v>8000</v>
      </c>
      <c r="H66" s="10"/>
      <c r="I66" s="10">
        <v>8000</v>
      </c>
      <c r="K66" s="28" t="str">
        <f t="shared" si="0"/>
        <v>ü</v>
      </c>
      <c r="L66" s="28" t="str">
        <f t="shared" si="1"/>
        <v>ü</v>
      </c>
      <c r="M66" s="28" t="str">
        <f t="shared" si="2"/>
        <v>ü</v>
      </c>
    </row>
    <row r="67" spans="1:13">
      <c r="A67" s="11" t="s">
        <v>71</v>
      </c>
      <c r="B67" s="10">
        <v>150000</v>
      </c>
      <c r="C67" s="10"/>
      <c r="D67" s="10"/>
      <c r="E67" s="10">
        <v>150000</v>
      </c>
      <c r="F67" s="10"/>
      <c r="G67" s="10">
        <v>150000</v>
      </c>
      <c r="H67" s="10"/>
      <c r="I67" s="10">
        <v>150000</v>
      </c>
      <c r="K67" s="28" t="str">
        <f t="shared" ref="K67:K130" si="3">IF(SUM(B67:D67)=E67,"ü","N")</f>
        <v>ü</v>
      </c>
      <c r="L67" s="28" t="str">
        <f t="shared" ref="L67:L130" si="4">IF(E67-F67=G67,"ü","N")</f>
        <v>ü</v>
      </c>
      <c r="M67" s="28" t="str">
        <f t="shared" ref="M67:M130" si="5">IF(G67+H67=I67,"ü","N")</f>
        <v>ü</v>
      </c>
    </row>
    <row r="68" spans="1:13">
      <c r="A68" s="11" t="s">
        <v>72</v>
      </c>
      <c r="B68" s="10">
        <v>231530</v>
      </c>
      <c r="C68" s="10"/>
      <c r="D68" s="10"/>
      <c r="E68" s="10">
        <v>231530</v>
      </c>
      <c r="F68" s="10"/>
      <c r="G68" s="10">
        <v>231530</v>
      </c>
      <c r="H68" s="10"/>
      <c r="I68" s="10">
        <v>231530</v>
      </c>
      <c r="K68" s="28" t="str">
        <f t="shared" si="3"/>
        <v>ü</v>
      </c>
      <c r="L68" s="28" t="str">
        <f t="shared" si="4"/>
        <v>ü</v>
      </c>
      <c r="M68" s="28" t="str">
        <f t="shared" si="5"/>
        <v>ü</v>
      </c>
    </row>
    <row r="69" spans="1:13">
      <c r="A69" s="11" t="s">
        <v>73</v>
      </c>
      <c r="B69" s="10">
        <v>24299</v>
      </c>
      <c r="C69" s="10"/>
      <c r="D69" s="10"/>
      <c r="E69" s="10">
        <v>24299</v>
      </c>
      <c r="F69" s="10"/>
      <c r="G69" s="10">
        <v>24299</v>
      </c>
      <c r="H69" s="10"/>
      <c r="I69" s="10">
        <v>24299</v>
      </c>
      <c r="K69" s="28" t="str">
        <f t="shared" si="3"/>
        <v>ü</v>
      </c>
      <c r="L69" s="28" t="str">
        <f t="shared" si="4"/>
        <v>ü</v>
      </c>
      <c r="M69" s="28" t="str">
        <f t="shared" si="5"/>
        <v>ü</v>
      </c>
    </row>
    <row r="70" spans="1:13">
      <c r="A70" s="11" t="s">
        <v>74</v>
      </c>
      <c r="B70" s="10">
        <v>50000</v>
      </c>
      <c r="C70" s="10"/>
      <c r="D70" s="10"/>
      <c r="E70" s="10">
        <v>50000</v>
      </c>
      <c r="F70" s="10"/>
      <c r="G70" s="10">
        <v>50000</v>
      </c>
      <c r="H70" s="10"/>
      <c r="I70" s="10">
        <v>50000</v>
      </c>
      <c r="K70" s="28" t="str">
        <f t="shared" si="3"/>
        <v>ü</v>
      </c>
      <c r="L70" s="28" t="str">
        <f t="shared" si="4"/>
        <v>ü</v>
      </c>
      <c r="M70" s="28" t="str">
        <f t="shared" si="5"/>
        <v>ü</v>
      </c>
    </row>
    <row r="71" spans="1:13">
      <c r="A71" s="11" t="s">
        <v>75</v>
      </c>
      <c r="B71" s="10">
        <v>133300</v>
      </c>
      <c r="C71" s="10"/>
      <c r="D71" s="10"/>
      <c r="E71" s="10">
        <v>133300</v>
      </c>
      <c r="F71" s="10"/>
      <c r="G71" s="10">
        <v>133300</v>
      </c>
      <c r="H71" s="10"/>
      <c r="I71" s="10">
        <v>133300</v>
      </c>
      <c r="K71" s="28" t="str">
        <f t="shared" si="3"/>
        <v>ü</v>
      </c>
      <c r="L71" s="28" t="str">
        <f t="shared" si="4"/>
        <v>ü</v>
      </c>
      <c r="M71" s="28" t="str">
        <f t="shared" si="5"/>
        <v>ü</v>
      </c>
    </row>
    <row r="72" spans="1:13">
      <c r="A72" s="11" t="s">
        <v>76</v>
      </c>
      <c r="B72" s="10">
        <v>1190</v>
      </c>
      <c r="C72" s="10"/>
      <c r="D72" s="10"/>
      <c r="E72" s="10">
        <v>1190</v>
      </c>
      <c r="F72" s="10"/>
      <c r="G72" s="10">
        <v>1190</v>
      </c>
      <c r="H72" s="10"/>
      <c r="I72" s="10">
        <v>1190</v>
      </c>
      <c r="K72" s="28" t="str">
        <f t="shared" si="3"/>
        <v>ü</v>
      </c>
      <c r="L72" s="28" t="str">
        <f t="shared" si="4"/>
        <v>ü</v>
      </c>
      <c r="M72" s="28" t="str">
        <f t="shared" si="5"/>
        <v>ü</v>
      </c>
    </row>
    <row r="73" spans="1:13">
      <c r="A73" s="11" t="s">
        <v>77</v>
      </c>
      <c r="B73" s="10">
        <v>66400</v>
      </c>
      <c r="C73" s="10"/>
      <c r="D73" s="10"/>
      <c r="E73" s="10">
        <v>66400</v>
      </c>
      <c r="F73" s="10"/>
      <c r="G73" s="10">
        <v>66400</v>
      </c>
      <c r="H73" s="10"/>
      <c r="I73" s="10">
        <v>66400</v>
      </c>
      <c r="K73" s="28" t="str">
        <f t="shared" si="3"/>
        <v>ü</v>
      </c>
      <c r="L73" s="28" t="str">
        <f t="shared" si="4"/>
        <v>ü</v>
      </c>
      <c r="M73" s="28" t="str">
        <f t="shared" si="5"/>
        <v>ü</v>
      </c>
    </row>
    <row r="74" spans="1:13">
      <c r="A74" s="11" t="s">
        <v>78</v>
      </c>
      <c r="B74" s="10">
        <v>42870</v>
      </c>
      <c r="C74" s="10"/>
      <c r="D74" s="10"/>
      <c r="E74" s="10">
        <v>42870</v>
      </c>
      <c r="F74" s="10"/>
      <c r="G74" s="10">
        <v>42870</v>
      </c>
      <c r="H74" s="10"/>
      <c r="I74" s="10">
        <v>42870</v>
      </c>
      <c r="K74" s="28" t="str">
        <f t="shared" si="3"/>
        <v>ü</v>
      </c>
      <c r="L74" s="28" t="str">
        <f t="shared" si="4"/>
        <v>ü</v>
      </c>
      <c r="M74" s="28" t="str">
        <f t="shared" si="5"/>
        <v>ü</v>
      </c>
    </row>
    <row r="75" spans="1:13">
      <c r="A75" s="11" t="s">
        <v>79</v>
      </c>
      <c r="B75" s="10">
        <v>41950</v>
      </c>
      <c r="C75" s="10"/>
      <c r="D75" s="10"/>
      <c r="E75" s="10">
        <v>41950</v>
      </c>
      <c r="F75" s="10"/>
      <c r="G75" s="10">
        <v>41950</v>
      </c>
      <c r="H75" s="10"/>
      <c r="I75" s="10">
        <v>41950</v>
      </c>
      <c r="K75" s="28" t="str">
        <f t="shared" si="3"/>
        <v>ü</v>
      </c>
      <c r="L75" s="28" t="str">
        <f t="shared" si="4"/>
        <v>ü</v>
      </c>
      <c r="M75" s="28" t="str">
        <f t="shared" si="5"/>
        <v>ü</v>
      </c>
    </row>
    <row r="76" spans="1:13">
      <c r="A76" s="11" t="s">
        <v>80</v>
      </c>
      <c r="B76" s="10">
        <v>51880</v>
      </c>
      <c r="C76" s="10"/>
      <c r="D76" s="10"/>
      <c r="E76" s="10">
        <v>51880</v>
      </c>
      <c r="F76" s="10"/>
      <c r="G76" s="10">
        <v>51880</v>
      </c>
      <c r="H76" s="10"/>
      <c r="I76" s="10">
        <v>51880</v>
      </c>
      <c r="K76" s="28" t="str">
        <f t="shared" si="3"/>
        <v>ü</v>
      </c>
      <c r="L76" s="28" t="str">
        <f t="shared" si="4"/>
        <v>ü</v>
      </c>
      <c r="M76" s="28" t="str">
        <f t="shared" si="5"/>
        <v>ü</v>
      </c>
    </row>
    <row r="77" spans="1:13">
      <c r="A77" s="11" t="s">
        <v>81</v>
      </c>
      <c r="B77" s="10">
        <v>195700</v>
      </c>
      <c r="C77" s="10"/>
      <c r="D77" s="10"/>
      <c r="E77" s="10">
        <v>195700</v>
      </c>
      <c r="F77" s="10"/>
      <c r="G77" s="10">
        <v>195700</v>
      </c>
      <c r="H77" s="10"/>
      <c r="I77" s="10">
        <v>195700</v>
      </c>
      <c r="K77" s="28" t="str">
        <f t="shared" si="3"/>
        <v>ü</v>
      </c>
      <c r="L77" s="28" t="str">
        <f t="shared" si="4"/>
        <v>ü</v>
      </c>
      <c r="M77" s="28" t="str">
        <f t="shared" si="5"/>
        <v>ü</v>
      </c>
    </row>
    <row r="78" spans="1:13">
      <c r="A78" s="11" t="s">
        <v>82</v>
      </c>
      <c r="B78" s="10">
        <v>14160</v>
      </c>
      <c r="C78" s="10"/>
      <c r="D78" s="10"/>
      <c r="E78" s="10">
        <v>14160</v>
      </c>
      <c r="F78" s="10"/>
      <c r="G78" s="10">
        <v>14160</v>
      </c>
      <c r="H78" s="10"/>
      <c r="I78" s="10">
        <v>14160</v>
      </c>
      <c r="K78" s="28" t="str">
        <f t="shared" si="3"/>
        <v>ü</v>
      </c>
      <c r="L78" s="28" t="str">
        <f t="shared" si="4"/>
        <v>ü</v>
      </c>
      <c r="M78" s="28" t="str">
        <f t="shared" si="5"/>
        <v>ü</v>
      </c>
    </row>
    <row r="79" spans="1:13">
      <c r="A79" s="11" t="s">
        <v>83</v>
      </c>
      <c r="B79" s="10">
        <v>37050</v>
      </c>
      <c r="C79" s="10"/>
      <c r="D79" s="10"/>
      <c r="E79" s="10">
        <v>37050</v>
      </c>
      <c r="F79" s="10"/>
      <c r="G79" s="10">
        <v>37050</v>
      </c>
      <c r="H79" s="10"/>
      <c r="I79" s="10">
        <v>37050</v>
      </c>
      <c r="K79" s="28" t="str">
        <f t="shared" si="3"/>
        <v>ü</v>
      </c>
      <c r="L79" s="28" t="str">
        <f t="shared" si="4"/>
        <v>ü</v>
      </c>
      <c r="M79" s="28" t="str">
        <f t="shared" si="5"/>
        <v>ü</v>
      </c>
    </row>
    <row r="80" spans="1:13">
      <c r="A80" s="11" t="s">
        <v>84</v>
      </c>
      <c r="B80" s="10">
        <v>32570</v>
      </c>
      <c r="C80" s="10"/>
      <c r="D80" s="10"/>
      <c r="E80" s="10">
        <v>32570</v>
      </c>
      <c r="F80" s="10"/>
      <c r="G80" s="10">
        <v>32570</v>
      </c>
      <c r="H80" s="10"/>
      <c r="I80" s="10">
        <v>32570</v>
      </c>
      <c r="K80" s="28" t="str">
        <f t="shared" si="3"/>
        <v>ü</v>
      </c>
      <c r="L80" s="28" t="str">
        <f t="shared" si="4"/>
        <v>ü</v>
      </c>
      <c r="M80" s="28" t="str">
        <f t="shared" si="5"/>
        <v>ü</v>
      </c>
    </row>
    <row r="81" spans="1:13">
      <c r="A81" s="11" t="s">
        <v>85</v>
      </c>
      <c r="B81" s="10">
        <v>311440</v>
      </c>
      <c r="C81" s="10"/>
      <c r="D81" s="10"/>
      <c r="E81" s="10">
        <v>311440</v>
      </c>
      <c r="F81" s="10"/>
      <c r="G81" s="10">
        <v>311440</v>
      </c>
      <c r="H81" s="10"/>
      <c r="I81" s="10">
        <v>311440</v>
      </c>
      <c r="K81" s="28" t="str">
        <f t="shared" si="3"/>
        <v>ü</v>
      </c>
      <c r="L81" s="28" t="str">
        <f t="shared" si="4"/>
        <v>ü</v>
      </c>
      <c r="M81" s="28" t="str">
        <f t="shared" si="5"/>
        <v>ü</v>
      </c>
    </row>
    <row r="82" spans="1:13">
      <c r="A82" s="11" t="s">
        <v>86</v>
      </c>
      <c r="B82" s="10">
        <v>4000</v>
      </c>
      <c r="C82" s="10"/>
      <c r="D82" s="10"/>
      <c r="E82" s="10">
        <v>4000</v>
      </c>
      <c r="F82" s="10"/>
      <c r="G82" s="10">
        <v>4000</v>
      </c>
      <c r="H82" s="10"/>
      <c r="I82" s="10">
        <v>4000</v>
      </c>
      <c r="K82" s="28" t="str">
        <f t="shared" si="3"/>
        <v>ü</v>
      </c>
      <c r="L82" s="28" t="str">
        <f t="shared" si="4"/>
        <v>ü</v>
      </c>
      <c r="M82" s="28" t="str">
        <f t="shared" si="5"/>
        <v>ü</v>
      </c>
    </row>
    <row r="83" spans="1:13">
      <c r="A83" s="11" t="s">
        <v>87</v>
      </c>
      <c r="B83" s="10">
        <v>6000</v>
      </c>
      <c r="C83" s="10"/>
      <c r="D83" s="10"/>
      <c r="E83" s="10">
        <v>6000</v>
      </c>
      <c r="F83" s="10"/>
      <c r="G83" s="10">
        <v>6000</v>
      </c>
      <c r="H83" s="10"/>
      <c r="I83" s="10">
        <v>6000</v>
      </c>
      <c r="K83" s="28" t="str">
        <f t="shared" si="3"/>
        <v>ü</v>
      </c>
      <c r="L83" s="28" t="str">
        <f t="shared" si="4"/>
        <v>ü</v>
      </c>
      <c r="M83" s="28" t="str">
        <f t="shared" si="5"/>
        <v>ü</v>
      </c>
    </row>
    <row r="84" spans="1:13">
      <c r="A84" s="11" t="s">
        <v>88</v>
      </c>
      <c r="B84" s="10">
        <v>40000</v>
      </c>
      <c r="C84" s="10"/>
      <c r="D84" s="10"/>
      <c r="E84" s="10">
        <v>40000</v>
      </c>
      <c r="F84" s="10"/>
      <c r="G84" s="10">
        <v>40000</v>
      </c>
      <c r="H84" s="10"/>
      <c r="I84" s="10">
        <v>40000</v>
      </c>
      <c r="K84" s="28" t="str">
        <f t="shared" si="3"/>
        <v>ü</v>
      </c>
      <c r="L84" s="28" t="str">
        <f t="shared" si="4"/>
        <v>ü</v>
      </c>
      <c r="M84" s="28" t="str">
        <f t="shared" si="5"/>
        <v>ü</v>
      </c>
    </row>
    <row r="85" spans="1:13">
      <c r="A85" s="11" t="s">
        <v>89</v>
      </c>
      <c r="B85" s="10">
        <v>2018460</v>
      </c>
      <c r="C85" s="10"/>
      <c r="D85" s="10"/>
      <c r="E85" s="10">
        <v>2018460</v>
      </c>
      <c r="F85" s="10"/>
      <c r="G85" s="10">
        <v>2018460</v>
      </c>
      <c r="H85" s="10"/>
      <c r="I85" s="10">
        <v>2018460</v>
      </c>
      <c r="K85" s="28" t="str">
        <f t="shared" si="3"/>
        <v>ü</v>
      </c>
      <c r="L85" s="28" t="str">
        <f t="shared" si="4"/>
        <v>ü</v>
      </c>
      <c r="M85" s="28" t="str">
        <f t="shared" si="5"/>
        <v>ü</v>
      </c>
    </row>
    <row r="86" spans="1:13">
      <c r="A86" s="11" t="s">
        <v>90</v>
      </c>
      <c r="B86" s="10">
        <v>1650</v>
      </c>
      <c r="C86" s="10"/>
      <c r="D86" s="10"/>
      <c r="E86" s="10">
        <v>1650</v>
      </c>
      <c r="F86" s="10"/>
      <c r="G86" s="10">
        <v>1650</v>
      </c>
      <c r="H86" s="10"/>
      <c r="I86" s="10">
        <v>1650</v>
      </c>
      <c r="K86" s="28" t="str">
        <f t="shared" si="3"/>
        <v>ü</v>
      </c>
      <c r="L86" s="28" t="str">
        <f t="shared" si="4"/>
        <v>ü</v>
      </c>
      <c r="M86" s="28" t="str">
        <f t="shared" si="5"/>
        <v>ü</v>
      </c>
    </row>
    <row r="87" spans="1:13">
      <c r="A87" s="11" t="s">
        <v>91</v>
      </c>
      <c r="B87" s="10">
        <v>294770</v>
      </c>
      <c r="C87" s="10"/>
      <c r="D87" s="10"/>
      <c r="E87" s="10">
        <v>294770</v>
      </c>
      <c r="F87" s="10"/>
      <c r="G87" s="10">
        <v>294770</v>
      </c>
      <c r="H87" s="10"/>
      <c r="I87" s="10">
        <v>294770</v>
      </c>
      <c r="K87" s="28" t="str">
        <f t="shared" si="3"/>
        <v>ü</v>
      </c>
      <c r="L87" s="28" t="str">
        <f t="shared" si="4"/>
        <v>ü</v>
      </c>
      <c r="M87" s="28" t="str">
        <f t="shared" si="5"/>
        <v>ü</v>
      </c>
    </row>
    <row r="88" spans="1:13">
      <c r="A88" s="11" t="s">
        <v>92</v>
      </c>
      <c r="B88" s="10">
        <v>8230</v>
      </c>
      <c r="C88" s="10"/>
      <c r="D88" s="10"/>
      <c r="E88" s="10">
        <v>8230</v>
      </c>
      <c r="F88" s="10"/>
      <c r="G88" s="10">
        <v>8230</v>
      </c>
      <c r="H88" s="10"/>
      <c r="I88" s="10">
        <v>8230</v>
      </c>
      <c r="K88" s="28" t="str">
        <f t="shared" si="3"/>
        <v>ü</v>
      </c>
      <c r="L88" s="28" t="str">
        <f t="shared" si="4"/>
        <v>ü</v>
      </c>
      <c r="M88" s="28" t="str">
        <f t="shared" si="5"/>
        <v>ü</v>
      </c>
    </row>
    <row r="89" spans="1:13">
      <c r="A89" s="11" t="s">
        <v>93</v>
      </c>
      <c r="B89" s="10">
        <v>300</v>
      </c>
      <c r="C89" s="10"/>
      <c r="D89" s="10"/>
      <c r="E89" s="10">
        <v>300</v>
      </c>
      <c r="F89" s="10"/>
      <c r="G89" s="10">
        <v>300</v>
      </c>
      <c r="H89" s="10"/>
      <c r="I89" s="10">
        <v>300</v>
      </c>
      <c r="K89" s="28" t="str">
        <f t="shared" si="3"/>
        <v>ü</v>
      </c>
      <c r="L89" s="28" t="str">
        <f t="shared" si="4"/>
        <v>ü</v>
      </c>
      <c r="M89" s="28" t="str">
        <f t="shared" si="5"/>
        <v>ü</v>
      </c>
    </row>
    <row r="90" spans="1:13">
      <c r="A90" s="11" t="s">
        <v>94</v>
      </c>
      <c r="B90" s="10">
        <v>1090</v>
      </c>
      <c r="C90" s="10"/>
      <c r="D90" s="10"/>
      <c r="E90" s="10">
        <v>1090</v>
      </c>
      <c r="F90" s="10"/>
      <c r="G90" s="10">
        <v>1090</v>
      </c>
      <c r="H90" s="10"/>
      <c r="I90" s="10">
        <v>1090</v>
      </c>
      <c r="K90" s="28" t="str">
        <f t="shared" si="3"/>
        <v>ü</v>
      </c>
      <c r="L90" s="28" t="str">
        <f t="shared" si="4"/>
        <v>ü</v>
      </c>
      <c r="M90" s="28" t="str">
        <f t="shared" si="5"/>
        <v>ü</v>
      </c>
    </row>
    <row r="91" spans="1:13">
      <c r="A91" s="11" t="s">
        <v>95</v>
      </c>
      <c r="B91" s="10">
        <v>160</v>
      </c>
      <c r="C91" s="10"/>
      <c r="D91" s="10"/>
      <c r="E91" s="10">
        <v>160</v>
      </c>
      <c r="F91" s="10"/>
      <c r="G91" s="10">
        <v>160</v>
      </c>
      <c r="H91" s="10"/>
      <c r="I91" s="10">
        <v>160</v>
      </c>
      <c r="K91" s="28" t="str">
        <f t="shared" si="3"/>
        <v>ü</v>
      </c>
      <c r="L91" s="28" t="str">
        <f t="shared" si="4"/>
        <v>ü</v>
      </c>
      <c r="M91" s="28" t="str">
        <f t="shared" si="5"/>
        <v>ü</v>
      </c>
    </row>
    <row r="92" spans="1:13">
      <c r="A92" s="11" t="s">
        <v>96</v>
      </c>
      <c r="B92" s="10">
        <v>10580</v>
      </c>
      <c r="C92" s="10"/>
      <c r="D92" s="10"/>
      <c r="E92" s="10">
        <v>10580</v>
      </c>
      <c r="F92" s="10"/>
      <c r="G92" s="10">
        <v>10580</v>
      </c>
      <c r="H92" s="10"/>
      <c r="I92" s="10">
        <v>10580</v>
      </c>
      <c r="K92" s="28" t="str">
        <f t="shared" si="3"/>
        <v>ü</v>
      </c>
      <c r="L92" s="28" t="str">
        <f t="shared" si="4"/>
        <v>ü</v>
      </c>
      <c r="M92" s="28" t="str">
        <f t="shared" si="5"/>
        <v>ü</v>
      </c>
    </row>
    <row r="93" spans="1:13">
      <c r="A93" s="11" t="s">
        <v>97</v>
      </c>
      <c r="B93" s="10">
        <v>300</v>
      </c>
      <c r="C93" s="10"/>
      <c r="D93" s="10"/>
      <c r="E93" s="10">
        <v>300</v>
      </c>
      <c r="F93" s="10"/>
      <c r="G93" s="10">
        <v>300</v>
      </c>
      <c r="H93" s="10"/>
      <c r="I93" s="10">
        <v>300</v>
      </c>
      <c r="K93" s="28" t="str">
        <f t="shared" si="3"/>
        <v>ü</v>
      </c>
      <c r="L93" s="28" t="str">
        <f t="shared" si="4"/>
        <v>ü</v>
      </c>
      <c r="M93" s="28" t="str">
        <f t="shared" si="5"/>
        <v>ü</v>
      </c>
    </row>
    <row r="94" spans="1:13">
      <c r="A94" s="11" t="s">
        <v>98</v>
      </c>
      <c r="B94" s="10">
        <v>218800</v>
      </c>
      <c r="C94" s="10"/>
      <c r="D94" s="10"/>
      <c r="E94" s="10">
        <v>218800</v>
      </c>
      <c r="F94" s="10"/>
      <c r="G94" s="10">
        <v>218800</v>
      </c>
      <c r="H94" s="10"/>
      <c r="I94" s="10">
        <v>218800</v>
      </c>
      <c r="K94" s="28" t="str">
        <f t="shared" si="3"/>
        <v>ü</v>
      </c>
      <c r="L94" s="28" t="str">
        <f t="shared" si="4"/>
        <v>ü</v>
      </c>
      <c r="M94" s="28" t="str">
        <f t="shared" si="5"/>
        <v>ü</v>
      </c>
    </row>
    <row r="95" spans="1:13">
      <c r="A95" s="7" t="s">
        <v>99</v>
      </c>
      <c r="B95" s="8"/>
      <c r="C95" s="8"/>
      <c r="D95" s="8">
        <v>9891261</v>
      </c>
      <c r="E95" s="8">
        <v>9891261</v>
      </c>
      <c r="F95" s="8"/>
      <c r="G95" s="8">
        <v>9891261</v>
      </c>
      <c r="H95" s="8"/>
      <c r="I95" s="8">
        <v>9891261</v>
      </c>
      <c r="K95" s="28" t="str">
        <f t="shared" si="3"/>
        <v>ü</v>
      </c>
      <c r="L95" s="28" t="str">
        <f t="shared" si="4"/>
        <v>ü</v>
      </c>
      <c r="M95" s="28" t="str">
        <f t="shared" si="5"/>
        <v>ü</v>
      </c>
    </row>
    <row r="96" spans="1:13">
      <c r="A96" s="37" t="s">
        <v>100</v>
      </c>
      <c r="B96" s="33"/>
      <c r="C96" s="33"/>
      <c r="D96" s="33">
        <v>9891261</v>
      </c>
      <c r="E96" s="33">
        <v>9891261</v>
      </c>
      <c r="F96" s="33"/>
      <c r="G96" s="33">
        <v>9891261</v>
      </c>
      <c r="H96" s="33"/>
      <c r="I96" s="33">
        <v>9891261</v>
      </c>
      <c r="K96" s="28" t="str">
        <f t="shared" si="3"/>
        <v>ü</v>
      </c>
      <c r="L96" s="28" t="str">
        <f t="shared" si="4"/>
        <v>ü</v>
      </c>
      <c r="M96" s="28" t="str">
        <f t="shared" si="5"/>
        <v>ü</v>
      </c>
    </row>
    <row r="97" spans="1:13">
      <c r="A97" s="11" t="s">
        <v>101</v>
      </c>
      <c r="B97" s="10"/>
      <c r="C97" s="10"/>
      <c r="D97" s="10">
        <v>6</v>
      </c>
      <c r="E97" s="10">
        <v>6</v>
      </c>
      <c r="F97" s="10"/>
      <c r="G97" s="10">
        <v>6</v>
      </c>
      <c r="H97" s="10"/>
      <c r="I97" s="10">
        <v>6</v>
      </c>
      <c r="K97" s="28" t="str">
        <f t="shared" si="3"/>
        <v>ü</v>
      </c>
      <c r="L97" s="28" t="str">
        <f t="shared" si="4"/>
        <v>ü</v>
      </c>
      <c r="M97" s="28" t="str">
        <f t="shared" si="5"/>
        <v>ü</v>
      </c>
    </row>
    <row r="98" spans="1:13">
      <c r="A98" s="11" t="s">
        <v>102</v>
      </c>
      <c r="B98" s="10"/>
      <c r="C98" s="10"/>
      <c r="D98" s="10">
        <v>3425300</v>
      </c>
      <c r="E98" s="10">
        <v>3425300</v>
      </c>
      <c r="F98" s="10"/>
      <c r="G98" s="10">
        <v>3425300</v>
      </c>
      <c r="H98" s="10"/>
      <c r="I98" s="10">
        <v>3425300</v>
      </c>
      <c r="K98" s="28" t="str">
        <f t="shared" si="3"/>
        <v>ü</v>
      </c>
      <c r="L98" s="28" t="str">
        <f t="shared" si="4"/>
        <v>ü</v>
      </c>
      <c r="M98" s="28" t="str">
        <f t="shared" si="5"/>
        <v>ü</v>
      </c>
    </row>
    <row r="99" spans="1:13">
      <c r="A99" s="11" t="s">
        <v>103</v>
      </c>
      <c r="B99" s="10"/>
      <c r="C99" s="10"/>
      <c r="D99" s="10">
        <v>1459550</v>
      </c>
      <c r="E99" s="10">
        <v>1459550</v>
      </c>
      <c r="F99" s="10"/>
      <c r="G99" s="10">
        <v>1459550</v>
      </c>
      <c r="H99" s="10"/>
      <c r="I99" s="10">
        <v>1459550</v>
      </c>
      <c r="K99" s="28" t="str">
        <f t="shared" si="3"/>
        <v>ü</v>
      </c>
      <c r="L99" s="28" t="str">
        <f t="shared" si="4"/>
        <v>ü</v>
      </c>
      <c r="M99" s="28" t="str">
        <f t="shared" si="5"/>
        <v>ü</v>
      </c>
    </row>
    <row r="100" spans="1:13">
      <c r="A100" s="11" t="s">
        <v>104</v>
      </c>
      <c r="B100" s="10"/>
      <c r="C100" s="10"/>
      <c r="D100" s="10">
        <v>1641500</v>
      </c>
      <c r="E100" s="10">
        <v>1641500</v>
      </c>
      <c r="F100" s="10"/>
      <c r="G100" s="10">
        <v>1641500</v>
      </c>
      <c r="H100" s="10"/>
      <c r="I100" s="10">
        <v>1641500</v>
      </c>
      <c r="K100" s="28" t="str">
        <f t="shared" si="3"/>
        <v>ü</v>
      </c>
      <c r="L100" s="28" t="str">
        <f t="shared" si="4"/>
        <v>ü</v>
      </c>
      <c r="M100" s="28" t="str">
        <f t="shared" si="5"/>
        <v>ü</v>
      </c>
    </row>
    <row r="101" spans="1:13">
      <c r="A101" s="11" t="s">
        <v>105</v>
      </c>
      <c r="B101" s="10"/>
      <c r="C101" s="10"/>
      <c r="D101" s="10">
        <v>2281000</v>
      </c>
      <c r="E101" s="10">
        <v>2281000</v>
      </c>
      <c r="F101" s="10"/>
      <c r="G101" s="10">
        <v>2281000</v>
      </c>
      <c r="H101" s="10"/>
      <c r="I101" s="10">
        <v>2281000</v>
      </c>
      <c r="K101" s="28" t="str">
        <f t="shared" si="3"/>
        <v>ü</v>
      </c>
      <c r="L101" s="28" t="str">
        <f t="shared" si="4"/>
        <v>ü</v>
      </c>
      <c r="M101" s="28" t="str">
        <f t="shared" si="5"/>
        <v>ü</v>
      </c>
    </row>
    <row r="102" spans="1:13">
      <c r="A102" s="11" t="s">
        <v>106</v>
      </c>
      <c r="B102" s="10"/>
      <c r="C102" s="10"/>
      <c r="D102" s="10">
        <v>6</v>
      </c>
      <c r="E102" s="10">
        <v>6</v>
      </c>
      <c r="F102" s="10"/>
      <c r="G102" s="10">
        <v>6</v>
      </c>
      <c r="H102" s="10"/>
      <c r="I102" s="10">
        <v>6</v>
      </c>
      <c r="K102" s="28" t="str">
        <f t="shared" si="3"/>
        <v>ü</v>
      </c>
      <c r="L102" s="28" t="str">
        <f t="shared" si="4"/>
        <v>ü</v>
      </c>
      <c r="M102" s="28" t="str">
        <f t="shared" si="5"/>
        <v>ü</v>
      </c>
    </row>
    <row r="103" spans="1:13">
      <c r="A103" s="11" t="s">
        <v>107</v>
      </c>
      <c r="B103" s="10"/>
      <c r="C103" s="10"/>
      <c r="D103" s="10">
        <v>13278</v>
      </c>
      <c r="E103" s="10">
        <v>13278</v>
      </c>
      <c r="F103" s="10"/>
      <c r="G103" s="10">
        <v>13278</v>
      </c>
      <c r="H103" s="10"/>
      <c r="I103" s="10">
        <v>13278</v>
      </c>
      <c r="K103" s="28" t="str">
        <f t="shared" si="3"/>
        <v>ü</v>
      </c>
      <c r="L103" s="28" t="str">
        <f t="shared" si="4"/>
        <v>ü</v>
      </c>
      <c r="M103" s="28" t="str">
        <f t="shared" si="5"/>
        <v>ü</v>
      </c>
    </row>
    <row r="104" spans="1:13">
      <c r="A104" s="11" t="s">
        <v>108</v>
      </c>
      <c r="B104" s="10"/>
      <c r="C104" s="10"/>
      <c r="D104" s="10">
        <v>6</v>
      </c>
      <c r="E104" s="10">
        <v>6</v>
      </c>
      <c r="F104" s="10"/>
      <c r="G104" s="10">
        <v>6</v>
      </c>
      <c r="H104" s="10"/>
      <c r="I104" s="10">
        <v>6</v>
      </c>
      <c r="K104" s="28" t="str">
        <f t="shared" si="3"/>
        <v>ü</v>
      </c>
      <c r="L104" s="28" t="str">
        <f t="shared" si="4"/>
        <v>ü</v>
      </c>
      <c r="M104" s="28" t="str">
        <f t="shared" si="5"/>
        <v>ü</v>
      </c>
    </row>
    <row r="105" spans="1:13">
      <c r="A105" s="11" t="s">
        <v>109</v>
      </c>
      <c r="B105" s="10"/>
      <c r="C105" s="10"/>
      <c r="D105" s="10">
        <v>1055604</v>
      </c>
      <c r="E105" s="10">
        <v>1055604</v>
      </c>
      <c r="F105" s="10"/>
      <c r="G105" s="10">
        <v>1055604</v>
      </c>
      <c r="H105" s="10"/>
      <c r="I105" s="10">
        <v>1055604</v>
      </c>
      <c r="K105" s="28" t="str">
        <f t="shared" si="3"/>
        <v>ü</v>
      </c>
      <c r="L105" s="28" t="str">
        <f t="shared" si="4"/>
        <v>ü</v>
      </c>
      <c r="M105" s="28" t="str">
        <f t="shared" si="5"/>
        <v>ü</v>
      </c>
    </row>
    <row r="106" spans="1:13">
      <c r="A106" s="11" t="s">
        <v>110</v>
      </c>
      <c r="B106" s="10"/>
      <c r="C106" s="10"/>
      <c r="D106" s="10">
        <v>6</v>
      </c>
      <c r="E106" s="10">
        <v>6</v>
      </c>
      <c r="F106" s="10"/>
      <c r="G106" s="10">
        <v>6</v>
      </c>
      <c r="H106" s="10"/>
      <c r="I106" s="10">
        <v>6</v>
      </c>
      <c r="K106" s="28" t="str">
        <f t="shared" si="3"/>
        <v>ü</v>
      </c>
      <c r="L106" s="28" t="str">
        <f t="shared" si="4"/>
        <v>ü</v>
      </c>
      <c r="M106" s="28" t="str">
        <f t="shared" si="5"/>
        <v>ü</v>
      </c>
    </row>
    <row r="107" spans="1:13">
      <c r="A107" s="11" t="s">
        <v>111</v>
      </c>
      <c r="B107" s="10"/>
      <c r="C107" s="10"/>
      <c r="D107" s="10">
        <v>15005</v>
      </c>
      <c r="E107" s="10">
        <v>15005</v>
      </c>
      <c r="F107" s="10"/>
      <c r="G107" s="10">
        <v>15005</v>
      </c>
      <c r="H107" s="10"/>
      <c r="I107" s="10">
        <v>15005</v>
      </c>
      <c r="K107" s="28" t="str">
        <f t="shared" si="3"/>
        <v>ü</v>
      </c>
      <c r="L107" s="28" t="str">
        <f t="shared" si="4"/>
        <v>ü</v>
      </c>
      <c r="M107" s="28" t="str">
        <f t="shared" si="5"/>
        <v>ü</v>
      </c>
    </row>
    <row r="108" spans="1:13">
      <c r="A108" s="7" t="s">
        <v>112</v>
      </c>
      <c r="B108" s="8">
        <v>1276060</v>
      </c>
      <c r="C108" s="8"/>
      <c r="D108" s="8">
        <v>425011</v>
      </c>
      <c r="E108" s="8">
        <v>1701071</v>
      </c>
      <c r="F108" s="8"/>
      <c r="G108" s="8">
        <v>1701071</v>
      </c>
      <c r="H108" s="8"/>
      <c r="I108" s="8">
        <v>1701071</v>
      </c>
      <c r="K108" s="28" t="str">
        <f t="shared" si="3"/>
        <v>ü</v>
      </c>
      <c r="L108" s="28" t="str">
        <f t="shared" si="4"/>
        <v>ü</v>
      </c>
      <c r="M108" s="28" t="str">
        <f t="shared" si="5"/>
        <v>ü</v>
      </c>
    </row>
    <row r="109" spans="1:13">
      <c r="A109" s="37" t="s">
        <v>113</v>
      </c>
      <c r="B109" s="33"/>
      <c r="C109" s="33"/>
      <c r="D109" s="33">
        <v>425008</v>
      </c>
      <c r="E109" s="33">
        <v>425008</v>
      </c>
      <c r="F109" s="33"/>
      <c r="G109" s="33">
        <v>425008</v>
      </c>
      <c r="H109" s="33"/>
      <c r="I109" s="33">
        <v>425008</v>
      </c>
      <c r="K109" s="28" t="str">
        <f t="shared" si="3"/>
        <v>ü</v>
      </c>
      <c r="L109" s="28" t="str">
        <f t="shared" si="4"/>
        <v>ü</v>
      </c>
      <c r="M109" s="28" t="str">
        <f t="shared" si="5"/>
        <v>ü</v>
      </c>
    </row>
    <row r="110" spans="1:13">
      <c r="A110" s="11" t="s">
        <v>114</v>
      </c>
      <c r="B110" s="10"/>
      <c r="C110" s="10"/>
      <c r="D110" s="10">
        <v>7</v>
      </c>
      <c r="E110" s="10">
        <v>7</v>
      </c>
      <c r="F110" s="10"/>
      <c r="G110" s="10">
        <v>7</v>
      </c>
      <c r="H110" s="10"/>
      <c r="I110" s="10">
        <v>7</v>
      </c>
      <c r="K110" s="28" t="str">
        <f t="shared" si="3"/>
        <v>ü</v>
      </c>
      <c r="L110" s="28" t="str">
        <f t="shared" si="4"/>
        <v>ü</v>
      </c>
      <c r="M110" s="28" t="str">
        <f t="shared" si="5"/>
        <v>ü</v>
      </c>
    </row>
    <row r="111" spans="1:13">
      <c r="A111" s="11" t="s">
        <v>115</v>
      </c>
      <c r="B111" s="10"/>
      <c r="C111" s="10"/>
      <c r="D111" s="10">
        <v>425000</v>
      </c>
      <c r="E111" s="10">
        <v>425000</v>
      </c>
      <c r="F111" s="10"/>
      <c r="G111" s="10">
        <v>425000</v>
      </c>
      <c r="H111" s="10"/>
      <c r="I111" s="10">
        <v>425000</v>
      </c>
      <c r="K111" s="28" t="str">
        <f t="shared" si="3"/>
        <v>ü</v>
      </c>
      <c r="L111" s="28" t="str">
        <f t="shared" si="4"/>
        <v>ü</v>
      </c>
      <c r="M111" s="28" t="str">
        <f t="shared" si="5"/>
        <v>ü</v>
      </c>
    </row>
    <row r="112" spans="1:13">
      <c r="A112" s="11" t="s">
        <v>116</v>
      </c>
      <c r="B112" s="10"/>
      <c r="C112" s="10"/>
      <c r="D112" s="10">
        <v>1</v>
      </c>
      <c r="E112" s="10">
        <v>1</v>
      </c>
      <c r="F112" s="10"/>
      <c r="G112" s="10">
        <v>1</v>
      </c>
      <c r="H112" s="10"/>
      <c r="I112" s="10">
        <v>1</v>
      </c>
      <c r="K112" s="28" t="str">
        <f t="shared" si="3"/>
        <v>ü</v>
      </c>
      <c r="L112" s="28" t="str">
        <f t="shared" si="4"/>
        <v>ü</v>
      </c>
      <c r="M112" s="28" t="str">
        <f t="shared" si="5"/>
        <v>ü</v>
      </c>
    </row>
    <row r="113" spans="1:13">
      <c r="A113" s="37" t="s">
        <v>117</v>
      </c>
      <c r="B113" s="33">
        <v>1276060</v>
      </c>
      <c r="C113" s="33"/>
      <c r="D113" s="33">
        <v>3</v>
      </c>
      <c r="E113" s="33">
        <v>1276063</v>
      </c>
      <c r="F113" s="33"/>
      <c r="G113" s="33">
        <v>1276063</v>
      </c>
      <c r="H113" s="33"/>
      <c r="I113" s="33">
        <v>1276063</v>
      </c>
      <c r="K113" s="28" t="str">
        <f t="shared" si="3"/>
        <v>ü</v>
      </c>
      <c r="L113" s="28" t="str">
        <f t="shared" si="4"/>
        <v>ü</v>
      </c>
      <c r="M113" s="28" t="str">
        <f t="shared" si="5"/>
        <v>ü</v>
      </c>
    </row>
    <row r="114" spans="1:13">
      <c r="A114" s="11" t="s">
        <v>118</v>
      </c>
      <c r="B114" s="10">
        <v>379070</v>
      </c>
      <c r="C114" s="10"/>
      <c r="D114" s="10"/>
      <c r="E114" s="10">
        <v>379070</v>
      </c>
      <c r="F114" s="10"/>
      <c r="G114" s="10">
        <v>379070</v>
      </c>
      <c r="H114" s="10"/>
      <c r="I114" s="10">
        <v>379070</v>
      </c>
      <c r="K114" s="28" t="str">
        <f t="shared" si="3"/>
        <v>ü</v>
      </c>
      <c r="L114" s="28" t="str">
        <f t="shared" si="4"/>
        <v>ü</v>
      </c>
      <c r="M114" s="28" t="str">
        <f t="shared" si="5"/>
        <v>ü</v>
      </c>
    </row>
    <row r="115" spans="1:13">
      <c r="A115" s="11" t="s">
        <v>119</v>
      </c>
      <c r="B115" s="10">
        <v>3960</v>
      </c>
      <c r="C115" s="10"/>
      <c r="D115" s="10"/>
      <c r="E115" s="10">
        <v>3960</v>
      </c>
      <c r="F115" s="10"/>
      <c r="G115" s="10">
        <v>3960</v>
      </c>
      <c r="H115" s="10"/>
      <c r="I115" s="10">
        <v>3960</v>
      </c>
      <c r="K115" s="28" t="str">
        <f t="shared" si="3"/>
        <v>ü</v>
      </c>
      <c r="L115" s="28" t="str">
        <f t="shared" si="4"/>
        <v>ü</v>
      </c>
      <c r="M115" s="28" t="str">
        <f t="shared" si="5"/>
        <v>ü</v>
      </c>
    </row>
    <row r="116" spans="1:13">
      <c r="A116" s="11" t="s">
        <v>120</v>
      </c>
      <c r="B116" s="10">
        <v>71540</v>
      </c>
      <c r="C116" s="10"/>
      <c r="D116" s="10"/>
      <c r="E116" s="10">
        <v>71540</v>
      </c>
      <c r="F116" s="10"/>
      <c r="G116" s="10">
        <v>71540</v>
      </c>
      <c r="H116" s="10"/>
      <c r="I116" s="10">
        <v>71540</v>
      </c>
      <c r="K116" s="28" t="str">
        <f t="shared" si="3"/>
        <v>ü</v>
      </c>
      <c r="L116" s="28" t="str">
        <f t="shared" si="4"/>
        <v>ü</v>
      </c>
      <c r="M116" s="28" t="str">
        <f t="shared" si="5"/>
        <v>ü</v>
      </c>
    </row>
    <row r="117" spans="1:13">
      <c r="A117" s="11" t="s">
        <v>121</v>
      </c>
      <c r="B117" s="10">
        <v>821490</v>
      </c>
      <c r="C117" s="10"/>
      <c r="D117" s="10">
        <v>3</v>
      </c>
      <c r="E117" s="10">
        <v>821493</v>
      </c>
      <c r="F117" s="10"/>
      <c r="G117" s="10">
        <v>821493</v>
      </c>
      <c r="H117" s="10"/>
      <c r="I117" s="10">
        <v>821493</v>
      </c>
      <c r="K117" s="28" t="str">
        <f t="shared" si="3"/>
        <v>ü</v>
      </c>
      <c r="L117" s="28" t="str">
        <f t="shared" si="4"/>
        <v>ü</v>
      </c>
      <c r="M117" s="28" t="str">
        <f t="shared" si="5"/>
        <v>ü</v>
      </c>
    </row>
    <row r="118" spans="1:13">
      <c r="A118" s="7" t="s">
        <v>122</v>
      </c>
      <c r="B118" s="8">
        <v>408920</v>
      </c>
      <c r="C118" s="8">
        <v>27466</v>
      </c>
      <c r="D118" s="8">
        <v>3</v>
      </c>
      <c r="E118" s="8">
        <v>436389</v>
      </c>
      <c r="F118" s="8"/>
      <c r="G118" s="8">
        <v>436389</v>
      </c>
      <c r="H118" s="8"/>
      <c r="I118" s="8">
        <v>436389</v>
      </c>
      <c r="K118" s="28" t="str">
        <f t="shared" si="3"/>
        <v>ü</v>
      </c>
      <c r="L118" s="28" t="str">
        <f t="shared" si="4"/>
        <v>ü</v>
      </c>
      <c r="M118" s="28" t="str">
        <f t="shared" si="5"/>
        <v>ü</v>
      </c>
    </row>
    <row r="119" spans="1:13">
      <c r="A119" s="37" t="s">
        <v>123</v>
      </c>
      <c r="B119" s="33">
        <v>388100</v>
      </c>
      <c r="C119" s="33"/>
      <c r="D119" s="33"/>
      <c r="E119" s="33">
        <v>388100</v>
      </c>
      <c r="F119" s="33"/>
      <c r="G119" s="33">
        <v>388100</v>
      </c>
      <c r="H119" s="33"/>
      <c r="I119" s="33">
        <v>388100</v>
      </c>
      <c r="K119" s="28" t="str">
        <f t="shared" si="3"/>
        <v>ü</v>
      </c>
      <c r="L119" s="28" t="str">
        <f t="shared" si="4"/>
        <v>ü</v>
      </c>
      <c r="M119" s="28" t="str">
        <f t="shared" si="5"/>
        <v>ü</v>
      </c>
    </row>
    <row r="120" spans="1:13">
      <c r="A120" s="11" t="s">
        <v>124</v>
      </c>
      <c r="B120" s="10">
        <v>382000</v>
      </c>
      <c r="C120" s="10"/>
      <c r="D120" s="10"/>
      <c r="E120" s="10">
        <v>382000</v>
      </c>
      <c r="F120" s="10"/>
      <c r="G120" s="10">
        <v>382000</v>
      </c>
      <c r="H120" s="10"/>
      <c r="I120" s="10">
        <v>382000</v>
      </c>
      <c r="K120" s="28" t="str">
        <f t="shared" si="3"/>
        <v>ü</v>
      </c>
      <c r="L120" s="28" t="str">
        <f t="shared" si="4"/>
        <v>ü</v>
      </c>
      <c r="M120" s="28" t="str">
        <f t="shared" si="5"/>
        <v>ü</v>
      </c>
    </row>
    <row r="121" spans="1:13">
      <c r="A121" s="11" t="s">
        <v>125</v>
      </c>
      <c r="B121" s="10">
        <v>6100</v>
      </c>
      <c r="C121" s="10"/>
      <c r="D121" s="10"/>
      <c r="E121" s="10">
        <v>6100</v>
      </c>
      <c r="F121" s="10"/>
      <c r="G121" s="10">
        <v>6100</v>
      </c>
      <c r="H121" s="10"/>
      <c r="I121" s="10">
        <v>6100</v>
      </c>
      <c r="K121" s="28" t="str">
        <f t="shared" si="3"/>
        <v>ü</v>
      </c>
      <c r="L121" s="28" t="str">
        <f t="shared" si="4"/>
        <v>ü</v>
      </c>
      <c r="M121" s="28" t="str">
        <f t="shared" si="5"/>
        <v>ü</v>
      </c>
    </row>
    <row r="122" spans="1:13">
      <c r="A122" s="37" t="s">
        <v>126</v>
      </c>
      <c r="B122" s="33">
        <v>4900</v>
      </c>
      <c r="C122" s="33"/>
      <c r="D122" s="33"/>
      <c r="E122" s="33">
        <v>4900</v>
      </c>
      <c r="F122" s="33"/>
      <c r="G122" s="33">
        <v>4900</v>
      </c>
      <c r="H122" s="33"/>
      <c r="I122" s="33">
        <v>4900</v>
      </c>
      <c r="K122" s="28" t="str">
        <f t="shared" si="3"/>
        <v>ü</v>
      </c>
      <c r="L122" s="28" t="str">
        <f t="shared" si="4"/>
        <v>ü</v>
      </c>
      <c r="M122" s="28" t="str">
        <f t="shared" si="5"/>
        <v>ü</v>
      </c>
    </row>
    <row r="123" spans="1:13">
      <c r="A123" s="11" t="s">
        <v>127</v>
      </c>
      <c r="B123" s="10">
        <v>4900</v>
      </c>
      <c r="C123" s="10"/>
      <c r="D123" s="10"/>
      <c r="E123" s="10">
        <v>4900</v>
      </c>
      <c r="F123" s="10"/>
      <c r="G123" s="10">
        <v>4900</v>
      </c>
      <c r="H123" s="10"/>
      <c r="I123" s="10">
        <v>4900</v>
      </c>
      <c r="K123" s="28" t="str">
        <f t="shared" si="3"/>
        <v>ü</v>
      </c>
      <c r="L123" s="28" t="str">
        <f t="shared" si="4"/>
        <v>ü</v>
      </c>
      <c r="M123" s="28" t="str">
        <f t="shared" si="5"/>
        <v>ü</v>
      </c>
    </row>
    <row r="124" spans="1:13">
      <c r="A124" s="37" t="s">
        <v>128</v>
      </c>
      <c r="B124" s="33">
        <v>8180</v>
      </c>
      <c r="C124" s="33"/>
      <c r="D124" s="33">
        <v>3</v>
      </c>
      <c r="E124" s="33">
        <v>8183</v>
      </c>
      <c r="F124" s="33"/>
      <c r="G124" s="33">
        <v>8183</v>
      </c>
      <c r="H124" s="33"/>
      <c r="I124" s="33">
        <v>8183</v>
      </c>
      <c r="K124" s="28" t="str">
        <f t="shared" si="3"/>
        <v>ü</v>
      </c>
      <c r="L124" s="28" t="str">
        <f t="shared" si="4"/>
        <v>ü</v>
      </c>
      <c r="M124" s="28" t="str">
        <f t="shared" si="5"/>
        <v>ü</v>
      </c>
    </row>
    <row r="125" spans="1:13">
      <c r="A125" s="11" t="s">
        <v>129</v>
      </c>
      <c r="B125" s="10">
        <v>8180</v>
      </c>
      <c r="C125" s="10"/>
      <c r="D125" s="10">
        <v>3</v>
      </c>
      <c r="E125" s="10">
        <v>8183</v>
      </c>
      <c r="F125" s="10"/>
      <c r="G125" s="10">
        <v>8183</v>
      </c>
      <c r="H125" s="10"/>
      <c r="I125" s="10">
        <v>8183</v>
      </c>
      <c r="K125" s="28" t="str">
        <f t="shared" si="3"/>
        <v>ü</v>
      </c>
      <c r="L125" s="28" t="str">
        <f t="shared" si="4"/>
        <v>ü</v>
      </c>
      <c r="M125" s="28" t="str">
        <f t="shared" si="5"/>
        <v>ü</v>
      </c>
    </row>
    <row r="126" spans="1:13">
      <c r="A126" s="37" t="s">
        <v>130</v>
      </c>
      <c r="B126" s="33">
        <v>7740</v>
      </c>
      <c r="C126" s="33">
        <v>27466</v>
      </c>
      <c r="D126" s="33"/>
      <c r="E126" s="33">
        <v>35206</v>
      </c>
      <c r="F126" s="33"/>
      <c r="G126" s="33">
        <v>35206</v>
      </c>
      <c r="H126" s="33"/>
      <c r="I126" s="33">
        <v>35206</v>
      </c>
      <c r="K126" s="28" t="str">
        <f t="shared" si="3"/>
        <v>ü</v>
      </c>
      <c r="L126" s="28" t="str">
        <f t="shared" si="4"/>
        <v>ü</v>
      </c>
      <c r="M126" s="28" t="str">
        <f t="shared" si="5"/>
        <v>ü</v>
      </c>
    </row>
    <row r="127" spans="1:13">
      <c r="A127" s="11" t="s">
        <v>131</v>
      </c>
      <c r="B127" s="10">
        <v>440</v>
      </c>
      <c r="C127" s="10"/>
      <c r="D127" s="10"/>
      <c r="E127" s="10">
        <v>440</v>
      </c>
      <c r="F127" s="10"/>
      <c r="G127" s="10">
        <v>440</v>
      </c>
      <c r="H127" s="10"/>
      <c r="I127" s="10">
        <v>440</v>
      </c>
      <c r="K127" s="28" t="str">
        <f t="shared" si="3"/>
        <v>ü</v>
      </c>
      <c r="L127" s="28" t="str">
        <f t="shared" si="4"/>
        <v>ü</v>
      </c>
      <c r="M127" s="28" t="str">
        <f t="shared" si="5"/>
        <v>ü</v>
      </c>
    </row>
    <row r="128" spans="1:13">
      <c r="A128" s="11" t="s">
        <v>132</v>
      </c>
      <c r="B128" s="10">
        <v>7300</v>
      </c>
      <c r="C128" s="10">
        <v>27466</v>
      </c>
      <c r="D128" s="10"/>
      <c r="E128" s="10">
        <v>34766</v>
      </c>
      <c r="F128" s="10"/>
      <c r="G128" s="10">
        <v>34766</v>
      </c>
      <c r="H128" s="10"/>
      <c r="I128" s="10">
        <v>34766</v>
      </c>
      <c r="K128" s="28" t="str">
        <f t="shared" si="3"/>
        <v>ü</v>
      </c>
      <c r="L128" s="28" t="str">
        <f t="shared" si="4"/>
        <v>ü</v>
      </c>
      <c r="M128" s="28" t="str">
        <f t="shared" si="5"/>
        <v>ü</v>
      </c>
    </row>
    <row r="129" spans="1:13">
      <c r="A129" s="7" t="s">
        <v>133</v>
      </c>
      <c r="B129" s="8"/>
      <c r="C129" s="8"/>
      <c r="D129" s="8">
        <v>23919</v>
      </c>
      <c r="E129" s="8">
        <v>23919</v>
      </c>
      <c r="F129" s="8"/>
      <c r="G129" s="8">
        <v>23919</v>
      </c>
      <c r="H129" s="8"/>
      <c r="I129" s="8">
        <v>23919</v>
      </c>
      <c r="K129" s="28" t="str">
        <f t="shared" si="3"/>
        <v>ü</v>
      </c>
      <c r="L129" s="28" t="str">
        <f t="shared" si="4"/>
        <v>ü</v>
      </c>
      <c r="M129" s="28" t="str">
        <f t="shared" si="5"/>
        <v>ü</v>
      </c>
    </row>
    <row r="130" spans="1:13">
      <c r="A130" s="37" t="s">
        <v>134</v>
      </c>
      <c r="B130" s="33"/>
      <c r="C130" s="33"/>
      <c r="D130" s="33">
        <v>7</v>
      </c>
      <c r="E130" s="33">
        <v>7</v>
      </c>
      <c r="F130" s="33"/>
      <c r="G130" s="33">
        <v>7</v>
      </c>
      <c r="H130" s="33"/>
      <c r="I130" s="33">
        <v>7</v>
      </c>
      <c r="K130" s="28" t="str">
        <f t="shared" si="3"/>
        <v>ü</v>
      </c>
      <c r="L130" s="28" t="str">
        <f t="shared" si="4"/>
        <v>ü</v>
      </c>
      <c r="M130" s="28" t="str">
        <f t="shared" si="5"/>
        <v>ü</v>
      </c>
    </row>
    <row r="131" spans="1:13">
      <c r="A131" s="11" t="s">
        <v>135</v>
      </c>
      <c r="B131" s="10"/>
      <c r="C131" s="10"/>
      <c r="D131" s="10">
        <v>7</v>
      </c>
      <c r="E131" s="10">
        <v>7</v>
      </c>
      <c r="F131" s="10"/>
      <c r="G131" s="10">
        <v>7</v>
      </c>
      <c r="H131" s="10"/>
      <c r="I131" s="10">
        <v>7</v>
      </c>
      <c r="K131" s="28" t="str">
        <f t="shared" ref="K131:K194" si="6">IF(SUM(B131:D131)=E131,"ü","N")</f>
        <v>ü</v>
      </c>
      <c r="L131" s="28" t="str">
        <f t="shared" ref="L131:L194" si="7">IF(E131-F131=G131,"ü","N")</f>
        <v>ü</v>
      </c>
      <c r="M131" s="28" t="str">
        <f t="shared" ref="M131:M194" si="8">IF(G131+H131=I131,"ü","N")</f>
        <v>ü</v>
      </c>
    </row>
    <row r="132" spans="1:13">
      <c r="A132" s="37" t="s">
        <v>136</v>
      </c>
      <c r="B132" s="33"/>
      <c r="C132" s="33"/>
      <c r="D132" s="33">
        <v>23912</v>
      </c>
      <c r="E132" s="33">
        <v>23912</v>
      </c>
      <c r="F132" s="33"/>
      <c r="G132" s="33">
        <v>23912</v>
      </c>
      <c r="H132" s="33"/>
      <c r="I132" s="33">
        <v>23912</v>
      </c>
      <c r="K132" s="28" t="str">
        <f t="shared" si="6"/>
        <v>ü</v>
      </c>
      <c r="L132" s="28" t="str">
        <f t="shared" si="7"/>
        <v>ü</v>
      </c>
      <c r="M132" s="28" t="str">
        <f t="shared" si="8"/>
        <v>ü</v>
      </c>
    </row>
    <row r="133" spans="1:13">
      <c r="A133" s="11" t="s">
        <v>137</v>
      </c>
      <c r="B133" s="10"/>
      <c r="C133" s="10"/>
      <c r="D133" s="10">
        <v>23905</v>
      </c>
      <c r="E133" s="10">
        <v>23905</v>
      </c>
      <c r="F133" s="10"/>
      <c r="G133" s="10">
        <v>23905</v>
      </c>
      <c r="H133" s="10"/>
      <c r="I133" s="10">
        <v>23905</v>
      </c>
      <c r="K133" s="28" t="str">
        <f t="shared" si="6"/>
        <v>ü</v>
      </c>
      <c r="L133" s="28" t="str">
        <f t="shared" si="7"/>
        <v>ü</v>
      </c>
      <c r="M133" s="28" t="str">
        <f t="shared" si="8"/>
        <v>ü</v>
      </c>
    </row>
    <row r="134" spans="1:13">
      <c r="A134" s="11" t="s">
        <v>138</v>
      </c>
      <c r="B134" s="10"/>
      <c r="C134" s="10"/>
      <c r="D134" s="10">
        <v>7</v>
      </c>
      <c r="E134" s="10">
        <v>7</v>
      </c>
      <c r="F134" s="10"/>
      <c r="G134" s="10">
        <v>7</v>
      </c>
      <c r="H134" s="10"/>
      <c r="I134" s="10">
        <v>7</v>
      </c>
      <c r="K134" s="28" t="str">
        <f t="shared" si="6"/>
        <v>ü</v>
      </c>
      <c r="L134" s="28" t="str">
        <f t="shared" si="7"/>
        <v>ü</v>
      </c>
      <c r="M134" s="28" t="str">
        <f t="shared" si="8"/>
        <v>ü</v>
      </c>
    </row>
    <row r="135" spans="1:13">
      <c r="A135" s="7" t="s">
        <v>139</v>
      </c>
      <c r="B135" s="8">
        <v>9880953</v>
      </c>
      <c r="C135" s="8"/>
      <c r="D135" s="8">
        <v>7623</v>
      </c>
      <c r="E135" s="8">
        <v>9888576</v>
      </c>
      <c r="F135" s="8"/>
      <c r="G135" s="8">
        <v>9888576</v>
      </c>
      <c r="H135" s="8"/>
      <c r="I135" s="8">
        <v>9888576</v>
      </c>
      <c r="K135" s="28" t="str">
        <f t="shared" si="6"/>
        <v>ü</v>
      </c>
      <c r="L135" s="28" t="str">
        <f t="shared" si="7"/>
        <v>ü</v>
      </c>
      <c r="M135" s="28" t="str">
        <f t="shared" si="8"/>
        <v>ü</v>
      </c>
    </row>
    <row r="136" spans="1:13">
      <c r="A136" s="37" t="s">
        <v>140</v>
      </c>
      <c r="B136" s="33">
        <v>9713753</v>
      </c>
      <c r="C136" s="33"/>
      <c r="D136" s="33">
        <v>2</v>
      </c>
      <c r="E136" s="33">
        <v>9713755</v>
      </c>
      <c r="F136" s="33"/>
      <c r="G136" s="33">
        <v>9713755</v>
      </c>
      <c r="H136" s="33"/>
      <c r="I136" s="33">
        <v>9713755</v>
      </c>
      <c r="K136" s="28" t="str">
        <f t="shared" si="6"/>
        <v>ü</v>
      </c>
      <c r="L136" s="28" t="str">
        <f t="shared" si="7"/>
        <v>ü</v>
      </c>
      <c r="M136" s="28" t="str">
        <f t="shared" si="8"/>
        <v>ü</v>
      </c>
    </row>
    <row r="137" spans="1:13">
      <c r="A137" s="11" t="s">
        <v>141</v>
      </c>
      <c r="B137" s="10">
        <v>1529410</v>
      </c>
      <c r="C137" s="10"/>
      <c r="D137" s="10">
        <v>1</v>
      </c>
      <c r="E137" s="10">
        <v>1529411</v>
      </c>
      <c r="F137" s="10"/>
      <c r="G137" s="10">
        <v>1529411</v>
      </c>
      <c r="H137" s="10"/>
      <c r="I137" s="10">
        <v>1529411</v>
      </c>
      <c r="K137" s="28" t="str">
        <f t="shared" si="6"/>
        <v>ü</v>
      </c>
      <c r="L137" s="28" t="str">
        <f t="shared" si="7"/>
        <v>ü</v>
      </c>
      <c r="M137" s="28" t="str">
        <f t="shared" si="8"/>
        <v>ü</v>
      </c>
    </row>
    <row r="138" spans="1:13">
      <c r="A138" s="11" t="s">
        <v>142</v>
      </c>
      <c r="B138" s="10">
        <v>1680300</v>
      </c>
      <c r="C138" s="10"/>
      <c r="D138" s="10">
        <v>1</v>
      </c>
      <c r="E138" s="10">
        <v>1680301</v>
      </c>
      <c r="F138" s="10"/>
      <c r="G138" s="10">
        <v>1680301</v>
      </c>
      <c r="H138" s="10"/>
      <c r="I138" s="10">
        <v>1680301</v>
      </c>
      <c r="K138" s="28" t="str">
        <f t="shared" si="6"/>
        <v>ü</v>
      </c>
      <c r="L138" s="28" t="str">
        <f t="shared" si="7"/>
        <v>ü</v>
      </c>
      <c r="M138" s="28" t="str">
        <f t="shared" si="8"/>
        <v>ü</v>
      </c>
    </row>
    <row r="139" spans="1:13">
      <c r="A139" s="11" t="s">
        <v>143</v>
      </c>
      <c r="B139" s="10">
        <v>6504043</v>
      </c>
      <c r="C139" s="10"/>
      <c r="D139" s="10"/>
      <c r="E139" s="10">
        <v>6504043</v>
      </c>
      <c r="F139" s="10"/>
      <c r="G139" s="10">
        <v>6504043</v>
      </c>
      <c r="H139" s="10"/>
      <c r="I139" s="10">
        <v>6504043</v>
      </c>
      <c r="K139" s="28" t="str">
        <f t="shared" si="6"/>
        <v>ü</v>
      </c>
      <c r="L139" s="28" t="str">
        <f t="shared" si="7"/>
        <v>ü</v>
      </c>
      <c r="M139" s="28" t="str">
        <f t="shared" si="8"/>
        <v>ü</v>
      </c>
    </row>
    <row r="140" spans="1:13">
      <c r="A140" s="37" t="s">
        <v>144</v>
      </c>
      <c r="B140" s="33">
        <v>167200</v>
      </c>
      <c r="C140" s="33"/>
      <c r="D140" s="33">
        <v>7621</v>
      </c>
      <c r="E140" s="33">
        <v>174821</v>
      </c>
      <c r="F140" s="33"/>
      <c r="G140" s="33">
        <v>174821</v>
      </c>
      <c r="H140" s="33"/>
      <c r="I140" s="33">
        <v>174821</v>
      </c>
      <c r="K140" s="28" t="str">
        <f t="shared" si="6"/>
        <v>ü</v>
      </c>
      <c r="L140" s="28" t="str">
        <f t="shared" si="7"/>
        <v>ü</v>
      </c>
      <c r="M140" s="28" t="str">
        <f t="shared" si="8"/>
        <v>ü</v>
      </c>
    </row>
    <row r="141" spans="1:13">
      <c r="A141" s="11" t="s">
        <v>145</v>
      </c>
      <c r="B141" s="10">
        <v>150000</v>
      </c>
      <c r="C141" s="10"/>
      <c r="D141" s="10"/>
      <c r="E141" s="10">
        <v>150000</v>
      </c>
      <c r="F141" s="10"/>
      <c r="G141" s="10">
        <v>150000</v>
      </c>
      <c r="H141" s="10"/>
      <c r="I141" s="10">
        <v>150000</v>
      </c>
      <c r="K141" s="28" t="str">
        <f t="shared" si="6"/>
        <v>ü</v>
      </c>
      <c r="L141" s="28" t="str">
        <f t="shared" si="7"/>
        <v>ü</v>
      </c>
      <c r="M141" s="28" t="str">
        <f t="shared" si="8"/>
        <v>ü</v>
      </c>
    </row>
    <row r="142" spans="1:13">
      <c r="A142" s="11" t="s">
        <v>146</v>
      </c>
      <c r="B142" s="10"/>
      <c r="C142" s="10"/>
      <c r="D142" s="10">
        <v>1503</v>
      </c>
      <c r="E142" s="10">
        <v>1503</v>
      </c>
      <c r="F142" s="10"/>
      <c r="G142" s="10">
        <v>1503</v>
      </c>
      <c r="H142" s="10"/>
      <c r="I142" s="10">
        <v>1503</v>
      </c>
      <c r="K142" s="28" t="str">
        <f t="shared" si="6"/>
        <v>ü</v>
      </c>
      <c r="L142" s="28" t="str">
        <f t="shared" si="7"/>
        <v>ü</v>
      </c>
      <c r="M142" s="28" t="str">
        <f t="shared" si="8"/>
        <v>ü</v>
      </c>
    </row>
    <row r="143" spans="1:13">
      <c r="A143" s="11" t="s">
        <v>147</v>
      </c>
      <c r="B143" s="10"/>
      <c r="C143" s="10"/>
      <c r="D143" s="10">
        <v>4</v>
      </c>
      <c r="E143" s="10">
        <v>4</v>
      </c>
      <c r="F143" s="10"/>
      <c r="G143" s="10">
        <v>4</v>
      </c>
      <c r="H143" s="10"/>
      <c r="I143" s="10">
        <v>4</v>
      </c>
      <c r="K143" s="28" t="str">
        <f t="shared" si="6"/>
        <v>ü</v>
      </c>
      <c r="L143" s="28" t="str">
        <f t="shared" si="7"/>
        <v>ü</v>
      </c>
      <c r="M143" s="28" t="str">
        <f t="shared" si="8"/>
        <v>ü</v>
      </c>
    </row>
    <row r="144" spans="1:13">
      <c r="A144" s="11" t="s">
        <v>148</v>
      </c>
      <c r="B144" s="10"/>
      <c r="C144" s="10"/>
      <c r="D144" s="10">
        <v>6114</v>
      </c>
      <c r="E144" s="10">
        <v>6114</v>
      </c>
      <c r="F144" s="10"/>
      <c r="G144" s="10">
        <v>6114</v>
      </c>
      <c r="H144" s="10"/>
      <c r="I144" s="10">
        <v>6114</v>
      </c>
      <c r="K144" s="28" t="str">
        <f t="shared" si="6"/>
        <v>ü</v>
      </c>
      <c r="L144" s="28" t="str">
        <f t="shared" si="7"/>
        <v>ü</v>
      </c>
      <c r="M144" s="28" t="str">
        <f t="shared" si="8"/>
        <v>ü</v>
      </c>
    </row>
    <row r="145" spans="1:13">
      <c r="A145" s="11" t="s">
        <v>149</v>
      </c>
      <c r="B145" s="10">
        <v>17200</v>
      </c>
      <c r="C145" s="10"/>
      <c r="D145" s="10"/>
      <c r="E145" s="10">
        <v>17200</v>
      </c>
      <c r="F145" s="10"/>
      <c r="G145" s="10">
        <v>17200</v>
      </c>
      <c r="H145" s="10"/>
      <c r="I145" s="10">
        <v>17200</v>
      </c>
      <c r="K145" s="28" t="str">
        <f t="shared" si="6"/>
        <v>ü</v>
      </c>
      <c r="L145" s="28" t="str">
        <f t="shared" si="7"/>
        <v>ü</v>
      </c>
      <c r="M145" s="28" t="str">
        <f t="shared" si="8"/>
        <v>ü</v>
      </c>
    </row>
    <row r="146" spans="1:13">
      <c r="A146" s="5" t="s">
        <v>150</v>
      </c>
      <c r="B146" s="6">
        <v>559506948</v>
      </c>
      <c r="C146" s="6">
        <v>9463120</v>
      </c>
      <c r="D146" s="6">
        <v>1145845074</v>
      </c>
      <c r="E146" s="6">
        <v>1714815142</v>
      </c>
      <c r="F146" s="6">
        <v>1155308191</v>
      </c>
      <c r="G146" s="6">
        <v>559506951</v>
      </c>
      <c r="H146" s="6">
        <v>-699550000</v>
      </c>
      <c r="I146" s="6">
        <v>-140043049</v>
      </c>
      <c r="J146" s="16"/>
      <c r="K146" s="28" t="str">
        <f t="shared" si="6"/>
        <v>ü</v>
      </c>
      <c r="L146" s="28" t="str">
        <f t="shared" si="7"/>
        <v>ü</v>
      </c>
      <c r="M146" s="28" t="str">
        <f t="shared" si="8"/>
        <v>ü</v>
      </c>
    </row>
    <row r="147" spans="1:13">
      <c r="A147" s="7" t="s">
        <v>151</v>
      </c>
      <c r="B147" s="8">
        <v>556006048</v>
      </c>
      <c r="C147" s="8"/>
      <c r="D147" s="8">
        <v>1</v>
      </c>
      <c r="E147" s="8">
        <v>556006049</v>
      </c>
      <c r="F147" s="8"/>
      <c r="G147" s="8">
        <v>556006049</v>
      </c>
      <c r="H147" s="8">
        <v>-699550000</v>
      </c>
      <c r="I147" s="8">
        <v>-143543951</v>
      </c>
      <c r="J147" s="16"/>
      <c r="K147" s="28" t="str">
        <f t="shared" si="6"/>
        <v>ü</v>
      </c>
      <c r="L147" s="28" t="str">
        <f t="shared" si="7"/>
        <v>ü</v>
      </c>
      <c r="M147" s="28" t="str">
        <f t="shared" si="8"/>
        <v>ü</v>
      </c>
    </row>
    <row r="148" spans="1:13">
      <c r="A148" s="37" t="s">
        <v>152</v>
      </c>
      <c r="B148" s="33">
        <v>459869242</v>
      </c>
      <c r="C148" s="33"/>
      <c r="D148" s="33">
        <v>1</v>
      </c>
      <c r="E148" s="33">
        <v>459869243</v>
      </c>
      <c r="F148" s="33"/>
      <c r="G148" s="33">
        <v>459869243</v>
      </c>
      <c r="H148" s="33">
        <v>-699550000</v>
      </c>
      <c r="I148" s="33">
        <v>-239680757</v>
      </c>
      <c r="J148" s="16"/>
      <c r="K148" s="28" t="str">
        <f t="shared" si="6"/>
        <v>ü</v>
      </c>
      <c r="L148" s="28" t="str">
        <f t="shared" si="7"/>
        <v>ü</v>
      </c>
      <c r="M148" s="28" t="str">
        <f t="shared" si="8"/>
        <v>ü</v>
      </c>
    </row>
    <row r="149" spans="1:13">
      <c r="A149" s="11" t="s">
        <v>153</v>
      </c>
      <c r="B149" s="10">
        <v>456475962</v>
      </c>
      <c r="C149" s="10"/>
      <c r="D149" s="10">
        <v>1</v>
      </c>
      <c r="E149" s="10">
        <v>456475963</v>
      </c>
      <c r="F149" s="10"/>
      <c r="G149" s="10">
        <v>456475963</v>
      </c>
      <c r="H149" s="10">
        <v>-699550000</v>
      </c>
      <c r="I149" s="10">
        <v>-243074037</v>
      </c>
      <c r="J149" s="16"/>
      <c r="K149" s="28" t="str">
        <f t="shared" si="6"/>
        <v>ü</v>
      </c>
      <c r="L149" s="28" t="str">
        <f t="shared" si="7"/>
        <v>ü</v>
      </c>
      <c r="M149" s="28" t="str">
        <f t="shared" si="8"/>
        <v>ü</v>
      </c>
    </row>
    <row r="150" spans="1:13">
      <c r="A150" s="11" t="s">
        <v>154</v>
      </c>
      <c r="B150" s="10">
        <v>3393280</v>
      </c>
      <c r="C150" s="10"/>
      <c r="D150" s="10"/>
      <c r="E150" s="10">
        <v>3393280</v>
      </c>
      <c r="F150" s="10"/>
      <c r="G150" s="10">
        <v>3393280</v>
      </c>
      <c r="H150" s="10"/>
      <c r="I150" s="10">
        <v>3393280</v>
      </c>
      <c r="K150" s="28" t="str">
        <f t="shared" si="6"/>
        <v>ü</v>
      </c>
      <c r="L150" s="28" t="str">
        <f t="shared" si="7"/>
        <v>ü</v>
      </c>
      <c r="M150" s="28" t="str">
        <f t="shared" si="8"/>
        <v>ü</v>
      </c>
    </row>
    <row r="151" spans="1:13">
      <c r="A151" s="37" t="s">
        <v>155</v>
      </c>
      <c r="B151" s="33">
        <v>56316205</v>
      </c>
      <c r="C151" s="33"/>
      <c r="D151" s="33"/>
      <c r="E151" s="33">
        <v>56316205</v>
      </c>
      <c r="F151" s="33"/>
      <c r="G151" s="33">
        <v>56316205</v>
      </c>
      <c r="H151" s="33"/>
      <c r="I151" s="33">
        <v>56316205</v>
      </c>
      <c r="K151" s="28" t="str">
        <f t="shared" si="6"/>
        <v>ü</v>
      </c>
      <c r="L151" s="28" t="str">
        <f t="shared" si="7"/>
        <v>ü</v>
      </c>
      <c r="M151" s="28" t="str">
        <f t="shared" si="8"/>
        <v>ü</v>
      </c>
    </row>
    <row r="152" spans="1:13">
      <c r="A152" s="11" t="s">
        <v>156</v>
      </c>
      <c r="B152" s="10">
        <v>456000</v>
      </c>
      <c r="C152" s="10"/>
      <c r="D152" s="10"/>
      <c r="E152" s="10">
        <v>456000</v>
      </c>
      <c r="F152" s="10"/>
      <c r="G152" s="10">
        <v>456000</v>
      </c>
      <c r="H152" s="10"/>
      <c r="I152" s="10">
        <v>456000</v>
      </c>
      <c r="K152" s="28" t="str">
        <f t="shared" si="6"/>
        <v>ü</v>
      </c>
      <c r="L152" s="28" t="str">
        <f t="shared" si="7"/>
        <v>ü</v>
      </c>
      <c r="M152" s="28" t="str">
        <f t="shared" si="8"/>
        <v>ü</v>
      </c>
    </row>
    <row r="153" spans="1:13">
      <c r="A153" s="11" t="s">
        <v>157</v>
      </c>
      <c r="B153" s="10">
        <v>55860205</v>
      </c>
      <c r="C153" s="10"/>
      <c r="D153" s="10"/>
      <c r="E153" s="10">
        <v>55860205</v>
      </c>
      <c r="F153" s="10"/>
      <c r="G153" s="10">
        <v>55860205</v>
      </c>
      <c r="H153" s="10"/>
      <c r="I153" s="10">
        <v>55860205</v>
      </c>
      <c r="K153" s="28" t="str">
        <f t="shared" si="6"/>
        <v>ü</v>
      </c>
      <c r="L153" s="28" t="str">
        <f t="shared" si="7"/>
        <v>ü</v>
      </c>
      <c r="M153" s="28" t="str">
        <f t="shared" si="8"/>
        <v>ü</v>
      </c>
    </row>
    <row r="154" spans="1:13">
      <c r="A154" s="37" t="s">
        <v>158</v>
      </c>
      <c r="B154" s="33">
        <v>39820601</v>
      </c>
      <c r="C154" s="33"/>
      <c r="D154" s="33"/>
      <c r="E154" s="33">
        <v>39820601</v>
      </c>
      <c r="F154" s="33"/>
      <c r="G154" s="33">
        <v>39820601</v>
      </c>
      <c r="H154" s="33"/>
      <c r="I154" s="33">
        <v>39820601</v>
      </c>
      <c r="K154" s="28" t="str">
        <f t="shared" si="6"/>
        <v>ü</v>
      </c>
      <c r="L154" s="28" t="str">
        <f t="shared" si="7"/>
        <v>ü</v>
      </c>
      <c r="M154" s="28" t="str">
        <f t="shared" si="8"/>
        <v>ü</v>
      </c>
    </row>
    <row r="155" spans="1:13">
      <c r="A155" s="11" t="s">
        <v>159</v>
      </c>
      <c r="B155" s="10">
        <v>25750000</v>
      </c>
      <c r="C155" s="10"/>
      <c r="D155" s="10"/>
      <c r="E155" s="10">
        <v>25750000</v>
      </c>
      <c r="F155" s="10"/>
      <c r="G155" s="10">
        <v>25750000</v>
      </c>
      <c r="H155" s="10"/>
      <c r="I155" s="10">
        <v>25750000</v>
      </c>
      <c r="K155" s="28" t="str">
        <f t="shared" si="6"/>
        <v>ü</v>
      </c>
      <c r="L155" s="28" t="str">
        <f t="shared" si="7"/>
        <v>ü</v>
      </c>
      <c r="M155" s="28" t="str">
        <f t="shared" si="8"/>
        <v>ü</v>
      </c>
    </row>
    <row r="156" spans="1:13">
      <c r="A156" s="11" t="s">
        <v>160</v>
      </c>
      <c r="B156" s="10">
        <v>5877003</v>
      </c>
      <c r="C156" s="10"/>
      <c r="D156" s="10"/>
      <c r="E156" s="10">
        <v>5877003</v>
      </c>
      <c r="F156" s="10"/>
      <c r="G156" s="10">
        <v>5877003</v>
      </c>
      <c r="H156" s="10"/>
      <c r="I156" s="10">
        <v>5877003</v>
      </c>
      <c r="K156" s="28" t="str">
        <f t="shared" si="6"/>
        <v>ü</v>
      </c>
      <c r="L156" s="28" t="str">
        <f t="shared" si="7"/>
        <v>ü</v>
      </c>
      <c r="M156" s="28" t="str">
        <f t="shared" si="8"/>
        <v>ü</v>
      </c>
    </row>
    <row r="157" spans="1:13">
      <c r="A157" s="11" t="s">
        <v>161</v>
      </c>
      <c r="B157" s="10">
        <v>8193598</v>
      </c>
      <c r="C157" s="10"/>
      <c r="D157" s="10"/>
      <c r="E157" s="10">
        <v>8193598</v>
      </c>
      <c r="F157" s="10"/>
      <c r="G157" s="10">
        <v>8193598</v>
      </c>
      <c r="H157" s="10"/>
      <c r="I157" s="10">
        <v>8193598</v>
      </c>
      <c r="K157" s="28" t="str">
        <f t="shared" si="6"/>
        <v>ü</v>
      </c>
      <c r="L157" s="28" t="str">
        <f t="shared" si="7"/>
        <v>ü</v>
      </c>
      <c r="M157" s="28" t="str">
        <f t="shared" si="8"/>
        <v>ü</v>
      </c>
    </row>
    <row r="158" spans="1:13">
      <c r="A158" s="7" t="s">
        <v>162</v>
      </c>
      <c r="B158" s="8"/>
      <c r="C158" s="8"/>
      <c r="D158" s="8">
        <v>1</v>
      </c>
      <c r="E158" s="8">
        <v>1</v>
      </c>
      <c r="F158" s="8"/>
      <c r="G158" s="8">
        <v>1</v>
      </c>
      <c r="H158" s="8"/>
      <c r="I158" s="8">
        <v>1</v>
      </c>
      <c r="K158" s="28" t="str">
        <f t="shared" si="6"/>
        <v>ü</v>
      </c>
      <c r="L158" s="28" t="str">
        <f t="shared" si="7"/>
        <v>ü</v>
      </c>
      <c r="M158" s="28" t="str">
        <f t="shared" si="8"/>
        <v>ü</v>
      </c>
    </row>
    <row r="159" spans="1:13">
      <c r="A159" s="37" t="s">
        <v>163</v>
      </c>
      <c r="B159" s="33"/>
      <c r="C159" s="33"/>
      <c r="D159" s="33">
        <v>1</v>
      </c>
      <c r="E159" s="33">
        <v>1</v>
      </c>
      <c r="F159" s="33"/>
      <c r="G159" s="33">
        <v>1</v>
      </c>
      <c r="H159" s="33"/>
      <c r="I159" s="33">
        <v>1</v>
      </c>
      <c r="K159" s="28" t="str">
        <f t="shared" si="6"/>
        <v>ü</v>
      </c>
      <c r="L159" s="28" t="str">
        <f t="shared" si="7"/>
        <v>ü</v>
      </c>
      <c r="M159" s="28" t="str">
        <f t="shared" si="8"/>
        <v>ü</v>
      </c>
    </row>
    <row r="160" spans="1:13">
      <c r="A160" s="11" t="s">
        <v>164</v>
      </c>
      <c r="B160" s="10"/>
      <c r="C160" s="10"/>
      <c r="D160" s="10">
        <v>1</v>
      </c>
      <c r="E160" s="10">
        <v>1</v>
      </c>
      <c r="F160" s="10"/>
      <c r="G160" s="10">
        <v>1</v>
      </c>
      <c r="H160" s="10"/>
      <c r="I160" s="10">
        <v>1</v>
      </c>
      <c r="K160" s="28" t="str">
        <f t="shared" si="6"/>
        <v>ü</v>
      </c>
      <c r="L160" s="28" t="str">
        <f t="shared" si="7"/>
        <v>ü</v>
      </c>
      <c r="M160" s="28" t="str">
        <f t="shared" si="8"/>
        <v>ü</v>
      </c>
    </row>
    <row r="161" spans="1:13">
      <c r="A161" s="7" t="s">
        <v>165</v>
      </c>
      <c r="B161" s="8"/>
      <c r="C161" s="8">
        <v>9463120</v>
      </c>
      <c r="D161" s="8">
        <v>1145845071</v>
      </c>
      <c r="E161" s="8">
        <v>1155308191</v>
      </c>
      <c r="F161" s="8">
        <v>1155308191</v>
      </c>
      <c r="G161" s="8"/>
      <c r="H161" s="8"/>
      <c r="I161" s="8">
        <v>0</v>
      </c>
      <c r="K161" s="28" t="str">
        <f t="shared" si="6"/>
        <v>ü</v>
      </c>
      <c r="L161" s="28" t="str">
        <f t="shared" si="7"/>
        <v>ü</v>
      </c>
      <c r="M161" s="28" t="str">
        <f t="shared" si="8"/>
        <v>ü</v>
      </c>
    </row>
    <row r="162" spans="1:13">
      <c r="A162" s="37" t="s">
        <v>166</v>
      </c>
      <c r="B162" s="33"/>
      <c r="C162" s="33">
        <v>9463120</v>
      </c>
      <c r="D162" s="33">
        <v>1145845071</v>
      </c>
      <c r="E162" s="33">
        <v>1155308191</v>
      </c>
      <c r="F162" s="33">
        <v>1155308191</v>
      </c>
      <c r="G162" s="33"/>
      <c r="H162" s="33"/>
      <c r="I162" s="33">
        <v>0</v>
      </c>
      <c r="K162" s="28" t="str">
        <f t="shared" si="6"/>
        <v>ü</v>
      </c>
      <c r="L162" s="28" t="str">
        <f t="shared" si="7"/>
        <v>ü</v>
      </c>
      <c r="M162" s="28" t="str">
        <f t="shared" si="8"/>
        <v>ü</v>
      </c>
    </row>
    <row r="163" spans="1:13">
      <c r="A163" s="11" t="s">
        <v>167</v>
      </c>
      <c r="B163" s="10"/>
      <c r="C163" s="10">
        <v>9463120</v>
      </c>
      <c r="D163" s="10">
        <v>1128381190</v>
      </c>
      <c r="E163" s="10">
        <v>1137844310</v>
      </c>
      <c r="F163" s="10">
        <v>1137844310</v>
      </c>
      <c r="G163" s="10"/>
      <c r="H163" s="10"/>
      <c r="I163" s="10">
        <v>0</v>
      </c>
      <c r="K163" s="28" t="str">
        <f t="shared" si="6"/>
        <v>ü</v>
      </c>
      <c r="L163" s="28" t="str">
        <f t="shared" si="7"/>
        <v>ü</v>
      </c>
      <c r="M163" s="28" t="str">
        <f t="shared" si="8"/>
        <v>ü</v>
      </c>
    </row>
    <row r="164" spans="1:13">
      <c r="A164" s="11" t="s">
        <v>212</v>
      </c>
      <c r="B164" s="10"/>
      <c r="C164" s="10"/>
      <c r="D164" s="10">
        <v>3393280</v>
      </c>
      <c r="E164" s="10">
        <v>3393280</v>
      </c>
      <c r="F164" s="10">
        <v>3393280</v>
      </c>
      <c r="G164" s="10"/>
      <c r="H164" s="10"/>
      <c r="I164" s="10">
        <v>0</v>
      </c>
      <c r="K164" s="28" t="str">
        <f t="shared" si="6"/>
        <v>ü</v>
      </c>
      <c r="L164" s="28" t="str">
        <f t="shared" si="7"/>
        <v>ü</v>
      </c>
      <c r="M164" s="28" t="str">
        <f t="shared" si="8"/>
        <v>ü</v>
      </c>
    </row>
    <row r="165" spans="1:13">
      <c r="A165" s="11" t="s">
        <v>213</v>
      </c>
      <c r="B165" s="10"/>
      <c r="C165" s="10"/>
      <c r="D165" s="10">
        <v>5877003</v>
      </c>
      <c r="E165" s="10">
        <v>5877003</v>
      </c>
      <c r="F165" s="10">
        <v>5877003</v>
      </c>
      <c r="G165" s="10"/>
      <c r="H165" s="10"/>
      <c r="I165" s="10">
        <v>0</v>
      </c>
      <c r="K165" s="28" t="str">
        <f t="shared" si="6"/>
        <v>ü</v>
      </c>
      <c r="L165" s="28" t="str">
        <f t="shared" si="7"/>
        <v>ü</v>
      </c>
      <c r="M165" s="28" t="str">
        <f t="shared" si="8"/>
        <v>ü</v>
      </c>
    </row>
    <row r="166" spans="1:13">
      <c r="A166" s="11" t="s">
        <v>214</v>
      </c>
      <c r="B166" s="10"/>
      <c r="C166" s="10"/>
      <c r="D166" s="10">
        <v>8193598</v>
      </c>
      <c r="E166" s="10">
        <v>8193598</v>
      </c>
      <c r="F166" s="10">
        <v>8193598</v>
      </c>
      <c r="G166" s="10"/>
      <c r="H166" s="10"/>
      <c r="I166" s="10">
        <v>0</v>
      </c>
      <c r="K166" s="28" t="str">
        <f t="shared" si="6"/>
        <v>ü</v>
      </c>
      <c r="L166" s="28" t="str">
        <f t="shared" si="7"/>
        <v>ü</v>
      </c>
      <c r="M166" s="28" t="str">
        <f t="shared" si="8"/>
        <v>ü</v>
      </c>
    </row>
    <row r="167" spans="1:13">
      <c r="A167" s="7" t="s">
        <v>168</v>
      </c>
      <c r="B167" s="8"/>
      <c r="C167" s="8"/>
      <c r="D167" s="8">
        <v>1</v>
      </c>
      <c r="E167" s="8">
        <v>1</v>
      </c>
      <c r="F167" s="8"/>
      <c r="G167" s="8">
        <v>1</v>
      </c>
      <c r="H167" s="8"/>
      <c r="I167" s="8">
        <v>1</v>
      </c>
      <c r="K167" s="28" t="str">
        <f t="shared" si="6"/>
        <v>ü</v>
      </c>
      <c r="L167" s="28" t="str">
        <f t="shared" si="7"/>
        <v>ü</v>
      </c>
      <c r="M167" s="28" t="str">
        <f t="shared" si="8"/>
        <v>ü</v>
      </c>
    </row>
    <row r="168" spans="1:13">
      <c r="A168" s="37" t="s">
        <v>169</v>
      </c>
      <c r="B168" s="33"/>
      <c r="C168" s="33"/>
      <c r="D168" s="33">
        <v>1</v>
      </c>
      <c r="E168" s="33">
        <v>1</v>
      </c>
      <c r="F168" s="33"/>
      <c r="G168" s="33">
        <v>1</v>
      </c>
      <c r="H168" s="33"/>
      <c r="I168" s="33">
        <v>1</v>
      </c>
      <c r="K168" s="28" t="str">
        <f t="shared" si="6"/>
        <v>ü</v>
      </c>
      <c r="L168" s="28" t="str">
        <f t="shared" si="7"/>
        <v>ü</v>
      </c>
      <c r="M168" s="28" t="str">
        <f t="shared" si="8"/>
        <v>ü</v>
      </c>
    </row>
    <row r="169" spans="1:13">
      <c r="A169" s="11" t="s">
        <v>170</v>
      </c>
      <c r="B169" s="10"/>
      <c r="C169" s="10"/>
      <c r="D169" s="10">
        <v>1</v>
      </c>
      <c r="E169" s="10">
        <v>1</v>
      </c>
      <c r="F169" s="10"/>
      <c r="G169" s="10">
        <v>1</v>
      </c>
      <c r="H169" s="10"/>
      <c r="I169" s="10">
        <v>1</v>
      </c>
      <c r="K169" s="28" t="str">
        <f t="shared" si="6"/>
        <v>ü</v>
      </c>
      <c r="L169" s="28" t="str">
        <f t="shared" si="7"/>
        <v>ü</v>
      </c>
      <c r="M169" s="28" t="str">
        <f t="shared" si="8"/>
        <v>ü</v>
      </c>
    </row>
    <row r="170" spans="1:13">
      <c r="A170" s="7" t="s">
        <v>171</v>
      </c>
      <c r="B170" s="8">
        <v>3500900</v>
      </c>
      <c r="C170" s="8"/>
      <c r="D170" s="8"/>
      <c r="E170" s="8">
        <v>3500900</v>
      </c>
      <c r="F170" s="8"/>
      <c r="G170" s="8">
        <v>3500900</v>
      </c>
      <c r="H170" s="8"/>
      <c r="I170" s="8">
        <v>3500900</v>
      </c>
      <c r="K170" s="28" t="str">
        <f t="shared" si="6"/>
        <v>ü</v>
      </c>
      <c r="L170" s="28" t="str">
        <f t="shared" si="7"/>
        <v>ü</v>
      </c>
      <c r="M170" s="28" t="str">
        <f t="shared" si="8"/>
        <v>ü</v>
      </c>
    </row>
    <row r="171" spans="1:13">
      <c r="A171" s="37" t="s">
        <v>172</v>
      </c>
      <c r="B171" s="33">
        <v>3500000</v>
      </c>
      <c r="C171" s="33"/>
      <c r="D171" s="33"/>
      <c r="E171" s="33">
        <v>3500000</v>
      </c>
      <c r="F171" s="33"/>
      <c r="G171" s="33">
        <v>3500000</v>
      </c>
      <c r="H171" s="33"/>
      <c r="I171" s="33">
        <v>3500000</v>
      </c>
      <c r="K171" s="28" t="str">
        <f t="shared" si="6"/>
        <v>ü</v>
      </c>
      <c r="L171" s="28" t="str">
        <f t="shared" si="7"/>
        <v>ü</v>
      </c>
      <c r="M171" s="28" t="str">
        <f t="shared" si="8"/>
        <v>ü</v>
      </c>
    </row>
    <row r="172" spans="1:13">
      <c r="A172" s="11" t="s">
        <v>173</v>
      </c>
      <c r="B172" s="10">
        <v>3500000</v>
      </c>
      <c r="C172" s="10"/>
      <c r="D172" s="10"/>
      <c r="E172" s="10">
        <v>3500000</v>
      </c>
      <c r="F172" s="10"/>
      <c r="G172" s="10">
        <v>3500000</v>
      </c>
      <c r="H172" s="10"/>
      <c r="I172" s="10">
        <v>3500000</v>
      </c>
      <c r="K172" s="28" t="str">
        <f t="shared" si="6"/>
        <v>ü</v>
      </c>
      <c r="L172" s="28" t="str">
        <f t="shared" si="7"/>
        <v>ü</v>
      </c>
      <c r="M172" s="28" t="str">
        <f t="shared" si="8"/>
        <v>ü</v>
      </c>
    </row>
    <row r="173" spans="1:13">
      <c r="A173" s="37" t="s">
        <v>174</v>
      </c>
      <c r="B173" s="33">
        <v>900</v>
      </c>
      <c r="C173" s="33"/>
      <c r="D173" s="33"/>
      <c r="E173" s="33">
        <v>900</v>
      </c>
      <c r="F173" s="33"/>
      <c r="G173" s="33">
        <v>900</v>
      </c>
      <c r="H173" s="33"/>
      <c r="I173" s="33">
        <v>900</v>
      </c>
      <c r="K173" s="28" t="str">
        <f t="shared" si="6"/>
        <v>ü</v>
      </c>
      <c r="L173" s="28" t="str">
        <f t="shared" si="7"/>
        <v>ü</v>
      </c>
      <c r="M173" s="28" t="str">
        <f t="shared" si="8"/>
        <v>ü</v>
      </c>
    </row>
    <row r="174" spans="1:13">
      <c r="A174" s="11" t="s">
        <v>175</v>
      </c>
      <c r="B174" s="10">
        <v>900</v>
      </c>
      <c r="C174" s="10"/>
      <c r="D174" s="10"/>
      <c r="E174" s="10">
        <v>900</v>
      </c>
      <c r="F174" s="10"/>
      <c r="G174" s="10">
        <v>900</v>
      </c>
      <c r="H174" s="10"/>
      <c r="I174" s="10">
        <v>900</v>
      </c>
      <c r="K174" s="28" t="str">
        <f t="shared" si="6"/>
        <v>ü</v>
      </c>
      <c r="L174" s="28" t="str">
        <f t="shared" si="7"/>
        <v>ü</v>
      </c>
      <c r="M174" s="28" t="str">
        <f t="shared" si="8"/>
        <v>ü</v>
      </c>
    </row>
    <row r="175" spans="1:13">
      <c r="A175" s="5" t="s">
        <v>176</v>
      </c>
      <c r="B175" s="6">
        <v>104839</v>
      </c>
      <c r="C175" s="6">
        <v>109000</v>
      </c>
      <c r="D175" s="6">
        <v>52113</v>
      </c>
      <c r="E175" s="6">
        <v>265952</v>
      </c>
      <c r="F175" s="6"/>
      <c r="G175" s="6">
        <v>265952</v>
      </c>
      <c r="H175" s="6"/>
      <c r="I175" s="6">
        <v>265952</v>
      </c>
      <c r="K175" s="28" t="str">
        <f t="shared" si="6"/>
        <v>ü</v>
      </c>
      <c r="L175" s="28" t="str">
        <f t="shared" si="7"/>
        <v>ü</v>
      </c>
      <c r="M175" s="28" t="str">
        <f t="shared" si="8"/>
        <v>ü</v>
      </c>
    </row>
    <row r="176" spans="1:13">
      <c r="A176" s="7" t="s">
        <v>177</v>
      </c>
      <c r="B176" s="8">
        <v>11289</v>
      </c>
      <c r="C176" s="8"/>
      <c r="D176" s="8"/>
      <c r="E176" s="8">
        <v>11289</v>
      </c>
      <c r="F176" s="8"/>
      <c r="G176" s="8">
        <v>11289</v>
      </c>
      <c r="H176" s="8"/>
      <c r="I176" s="8">
        <v>11289</v>
      </c>
      <c r="K176" s="28" t="str">
        <f t="shared" si="6"/>
        <v>ü</v>
      </c>
      <c r="L176" s="28" t="str">
        <f t="shared" si="7"/>
        <v>ü</v>
      </c>
      <c r="M176" s="28" t="str">
        <f t="shared" si="8"/>
        <v>ü</v>
      </c>
    </row>
    <row r="177" spans="1:13">
      <c r="A177" s="37" t="s">
        <v>178</v>
      </c>
      <c r="B177" s="33">
        <v>11289</v>
      </c>
      <c r="C177" s="33"/>
      <c r="D177" s="33"/>
      <c r="E177" s="33">
        <v>11289</v>
      </c>
      <c r="F177" s="33"/>
      <c r="G177" s="33">
        <v>11289</v>
      </c>
      <c r="H177" s="33"/>
      <c r="I177" s="33">
        <v>11289</v>
      </c>
      <c r="K177" s="28" t="str">
        <f t="shared" si="6"/>
        <v>ü</v>
      </c>
      <c r="L177" s="28" t="str">
        <f t="shared" si="7"/>
        <v>ü</v>
      </c>
      <c r="M177" s="28" t="str">
        <f t="shared" si="8"/>
        <v>ü</v>
      </c>
    </row>
    <row r="178" spans="1:13">
      <c r="A178" s="11" t="s">
        <v>179</v>
      </c>
      <c r="B178" s="10">
        <v>11289</v>
      </c>
      <c r="C178" s="10"/>
      <c r="D178" s="10"/>
      <c r="E178" s="10">
        <v>11289</v>
      </c>
      <c r="F178" s="10"/>
      <c r="G178" s="10">
        <v>11289</v>
      </c>
      <c r="H178" s="10"/>
      <c r="I178" s="10">
        <v>11289</v>
      </c>
      <c r="K178" s="28" t="str">
        <f t="shared" si="6"/>
        <v>ü</v>
      </c>
      <c r="L178" s="28" t="str">
        <f t="shared" si="7"/>
        <v>ü</v>
      </c>
      <c r="M178" s="28" t="str">
        <f t="shared" si="8"/>
        <v>ü</v>
      </c>
    </row>
    <row r="179" spans="1:13">
      <c r="A179" s="7" t="s">
        <v>180</v>
      </c>
      <c r="B179" s="8">
        <v>30120</v>
      </c>
      <c r="C179" s="8">
        <v>109000</v>
      </c>
      <c r="D179" s="8">
        <v>70</v>
      </c>
      <c r="E179" s="8">
        <v>139190</v>
      </c>
      <c r="F179" s="8"/>
      <c r="G179" s="8">
        <v>139190</v>
      </c>
      <c r="H179" s="8"/>
      <c r="I179" s="8">
        <v>139190</v>
      </c>
      <c r="K179" s="28" t="str">
        <f t="shared" si="6"/>
        <v>ü</v>
      </c>
      <c r="L179" s="28" t="str">
        <f t="shared" si="7"/>
        <v>ü</v>
      </c>
      <c r="M179" s="28" t="str">
        <f t="shared" si="8"/>
        <v>ü</v>
      </c>
    </row>
    <row r="180" spans="1:13">
      <c r="A180" s="37" t="s">
        <v>181</v>
      </c>
      <c r="B180" s="33">
        <v>30120</v>
      </c>
      <c r="C180" s="33">
        <v>109000</v>
      </c>
      <c r="D180" s="33">
        <v>70</v>
      </c>
      <c r="E180" s="33">
        <v>139190</v>
      </c>
      <c r="F180" s="33"/>
      <c r="G180" s="33">
        <v>139190</v>
      </c>
      <c r="H180" s="33"/>
      <c r="I180" s="33">
        <v>139190</v>
      </c>
      <c r="K180" s="28" t="str">
        <f t="shared" si="6"/>
        <v>ü</v>
      </c>
      <c r="L180" s="28" t="str">
        <f t="shared" si="7"/>
        <v>ü</v>
      </c>
      <c r="M180" s="28" t="str">
        <f t="shared" si="8"/>
        <v>ü</v>
      </c>
    </row>
    <row r="181" spans="1:13">
      <c r="A181" s="11" t="s">
        <v>182</v>
      </c>
      <c r="B181" s="10">
        <v>120</v>
      </c>
      <c r="C181" s="10"/>
      <c r="D181" s="10"/>
      <c r="E181" s="10">
        <v>120</v>
      </c>
      <c r="F181" s="10"/>
      <c r="G181" s="10">
        <v>120</v>
      </c>
      <c r="H181" s="10"/>
      <c r="I181" s="10">
        <v>120</v>
      </c>
      <c r="K181" s="28" t="str">
        <f t="shared" si="6"/>
        <v>ü</v>
      </c>
      <c r="L181" s="28" t="str">
        <f t="shared" si="7"/>
        <v>ü</v>
      </c>
      <c r="M181" s="28" t="str">
        <f t="shared" si="8"/>
        <v>ü</v>
      </c>
    </row>
    <row r="182" spans="1:13">
      <c r="A182" s="11" t="s">
        <v>183</v>
      </c>
      <c r="B182" s="10">
        <v>30000</v>
      </c>
      <c r="C182" s="10">
        <v>109000</v>
      </c>
      <c r="D182" s="10">
        <v>70</v>
      </c>
      <c r="E182" s="10">
        <v>139070</v>
      </c>
      <c r="F182" s="10"/>
      <c r="G182" s="10">
        <v>139070</v>
      </c>
      <c r="H182" s="10"/>
      <c r="I182" s="10">
        <v>139070</v>
      </c>
      <c r="K182" s="28" t="str">
        <f t="shared" si="6"/>
        <v>ü</v>
      </c>
      <c r="L182" s="28" t="str">
        <f t="shared" si="7"/>
        <v>ü</v>
      </c>
      <c r="M182" s="28" t="str">
        <f t="shared" si="8"/>
        <v>ü</v>
      </c>
    </row>
    <row r="183" spans="1:13">
      <c r="A183" s="7" t="s">
        <v>184</v>
      </c>
      <c r="B183" s="8">
        <v>63430</v>
      </c>
      <c r="C183" s="8"/>
      <c r="D183" s="8">
        <v>52043</v>
      </c>
      <c r="E183" s="8">
        <v>115473</v>
      </c>
      <c r="F183" s="8"/>
      <c r="G183" s="8">
        <v>115473</v>
      </c>
      <c r="H183" s="8"/>
      <c r="I183" s="8">
        <v>115473</v>
      </c>
      <c r="K183" s="28" t="str">
        <f t="shared" si="6"/>
        <v>ü</v>
      </c>
      <c r="L183" s="28" t="str">
        <f t="shared" si="7"/>
        <v>ü</v>
      </c>
      <c r="M183" s="28" t="str">
        <f t="shared" si="8"/>
        <v>ü</v>
      </c>
    </row>
    <row r="184" spans="1:13">
      <c r="A184" s="37" t="s">
        <v>185</v>
      </c>
      <c r="B184" s="33">
        <v>1600</v>
      </c>
      <c r="C184" s="33"/>
      <c r="D184" s="33">
        <v>52043</v>
      </c>
      <c r="E184" s="33">
        <v>53643</v>
      </c>
      <c r="F184" s="33"/>
      <c r="G184" s="33">
        <v>53643</v>
      </c>
      <c r="H184" s="33"/>
      <c r="I184" s="33">
        <v>53643</v>
      </c>
      <c r="K184" s="28" t="str">
        <f t="shared" si="6"/>
        <v>ü</v>
      </c>
      <c r="L184" s="28" t="str">
        <f t="shared" si="7"/>
        <v>ü</v>
      </c>
      <c r="M184" s="28" t="str">
        <f t="shared" si="8"/>
        <v>ü</v>
      </c>
    </row>
    <row r="185" spans="1:13">
      <c r="A185" s="11" t="s">
        <v>186</v>
      </c>
      <c r="B185" s="10">
        <v>1600</v>
      </c>
      <c r="C185" s="10"/>
      <c r="D185" s="10">
        <v>2</v>
      </c>
      <c r="E185" s="10">
        <v>1602</v>
      </c>
      <c r="F185" s="10"/>
      <c r="G185" s="10">
        <v>1602</v>
      </c>
      <c r="H185" s="10"/>
      <c r="I185" s="10">
        <v>1602</v>
      </c>
      <c r="K185" s="28" t="str">
        <f t="shared" si="6"/>
        <v>ü</v>
      </c>
      <c r="L185" s="28" t="str">
        <f t="shared" si="7"/>
        <v>ü</v>
      </c>
      <c r="M185" s="28" t="str">
        <f t="shared" si="8"/>
        <v>ü</v>
      </c>
    </row>
    <row r="186" spans="1:13">
      <c r="A186" s="11" t="s">
        <v>187</v>
      </c>
      <c r="B186" s="10"/>
      <c r="C186" s="10"/>
      <c r="D186" s="10">
        <v>52041</v>
      </c>
      <c r="E186" s="10">
        <v>52041</v>
      </c>
      <c r="F186" s="10"/>
      <c r="G186" s="10">
        <v>52041</v>
      </c>
      <c r="H186" s="10"/>
      <c r="I186" s="10">
        <v>52041</v>
      </c>
      <c r="K186" s="28" t="str">
        <f t="shared" si="6"/>
        <v>ü</v>
      </c>
      <c r="L186" s="28" t="str">
        <f t="shared" si="7"/>
        <v>ü</v>
      </c>
      <c r="M186" s="28" t="str">
        <f t="shared" si="8"/>
        <v>ü</v>
      </c>
    </row>
    <row r="187" spans="1:13">
      <c r="A187" s="37" t="s">
        <v>188</v>
      </c>
      <c r="B187" s="33">
        <v>61830</v>
      </c>
      <c r="C187" s="33"/>
      <c r="D187" s="33"/>
      <c r="E187" s="33">
        <v>61830</v>
      </c>
      <c r="F187" s="33"/>
      <c r="G187" s="33">
        <v>61830</v>
      </c>
      <c r="H187" s="33"/>
      <c r="I187" s="33">
        <v>61830</v>
      </c>
      <c r="K187" s="28" t="str">
        <f t="shared" si="6"/>
        <v>ü</v>
      </c>
      <c r="L187" s="28" t="str">
        <f t="shared" si="7"/>
        <v>ü</v>
      </c>
      <c r="M187" s="28" t="str">
        <f t="shared" si="8"/>
        <v>ü</v>
      </c>
    </row>
    <row r="188" spans="1:13">
      <c r="A188" s="11" t="s">
        <v>189</v>
      </c>
      <c r="B188" s="10">
        <v>61830</v>
      </c>
      <c r="C188" s="10"/>
      <c r="D188" s="10"/>
      <c r="E188" s="10">
        <v>61830</v>
      </c>
      <c r="F188" s="10"/>
      <c r="G188" s="10">
        <v>61830</v>
      </c>
      <c r="H188" s="10"/>
      <c r="I188" s="10">
        <v>61830</v>
      </c>
      <c r="K188" s="28" t="str">
        <f t="shared" si="6"/>
        <v>ü</v>
      </c>
      <c r="L188" s="28" t="str">
        <f t="shared" si="7"/>
        <v>ü</v>
      </c>
      <c r="M188" s="28" t="str">
        <f t="shared" si="8"/>
        <v>ü</v>
      </c>
    </row>
    <row r="189" spans="1:13">
      <c r="A189" s="5" t="s">
        <v>190</v>
      </c>
      <c r="B189" s="6">
        <v>40684601</v>
      </c>
      <c r="C189" s="6">
        <v>670904</v>
      </c>
      <c r="D189" s="6">
        <v>26292194</v>
      </c>
      <c r="E189" s="6">
        <v>67647699</v>
      </c>
      <c r="F189" s="6">
        <v>26963097</v>
      </c>
      <c r="G189" s="6">
        <v>40684602</v>
      </c>
      <c r="H189" s="6"/>
      <c r="I189" s="6">
        <v>40684602</v>
      </c>
      <c r="K189" s="28" t="str">
        <f t="shared" si="6"/>
        <v>ü</v>
      </c>
      <c r="L189" s="28" t="str">
        <f t="shared" si="7"/>
        <v>ü</v>
      </c>
      <c r="M189" s="28" t="str">
        <f t="shared" si="8"/>
        <v>ü</v>
      </c>
    </row>
    <row r="190" spans="1:13">
      <c r="A190" s="7" t="s">
        <v>191</v>
      </c>
      <c r="B190" s="8">
        <v>25000052</v>
      </c>
      <c r="C190" s="8"/>
      <c r="D190" s="8">
        <v>1</v>
      </c>
      <c r="E190" s="8">
        <v>25000053</v>
      </c>
      <c r="F190" s="8"/>
      <c r="G190" s="8">
        <v>25000053</v>
      </c>
      <c r="H190" s="8"/>
      <c r="I190" s="8">
        <v>25000053</v>
      </c>
      <c r="K190" s="28" t="str">
        <f t="shared" si="6"/>
        <v>ü</v>
      </c>
      <c r="L190" s="28" t="str">
        <f t="shared" si="7"/>
        <v>ü</v>
      </c>
      <c r="M190" s="28" t="str">
        <f t="shared" si="8"/>
        <v>ü</v>
      </c>
    </row>
    <row r="191" spans="1:13">
      <c r="A191" s="37" t="s">
        <v>192</v>
      </c>
      <c r="B191" s="33">
        <v>25000052</v>
      </c>
      <c r="C191" s="33"/>
      <c r="D191" s="33">
        <v>1</v>
      </c>
      <c r="E191" s="33">
        <v>25000053</v>
      </c>
      <c r="F191" s="33"/>
      <c r="G191" s="33">
        <v>25000053</v>
      </c>
      <c r="H191" s="33"/>
      <c r="I191" s="33">
        <v>25000053</v>
      </c>
      <c r="K191" s="28" t="str">
        <f t="shared" si="6"/>
        <v>ü</v>
      </c>
      <c r="L191" s="28" t="str">
        <f t="shared" si="7"/>
        <v>ü</v>
      </c>
      <c r="M191" s="28" t="str">
        <f t="shared" si="8"/>
        <v>ü</v>
      </c>
    </row>
    <row r="192" spans="1:13">
      <c r="A192" s="11" t="s">
        <v>193</v>
      </c>
      <c r="B192" s="10">
        <v>25000052</v>
      </c>
      <c r="C192" s="10"/>
      <c r="D192" s="10">
        <v>1</v>
      </c>
      <c r="E192" s="10">
        <v>25000053</v>
      </c>
      <c r="F192" s="10"/>
      <c r="G192" s="10">
        <v>25000053</v>
      </c>
      <c r="H192" s="10"/>
      <c r="I192" s="10">
        <v>25000053</v>
      </c>
      <c r="K192" s="28" t="str">
        <f t="shared" si="6"/>
        <v>ü</v>
      </c>
      <c r="L192" s="28" t="str">
        <f t="shared" si="7"/>
        <v>ü</v>
      </c>
      <c r="M192" s="28" t="str">
        <f t="shared" si="8"/>
        <v>ü</v>
      </c>
    </row>
    <row r="193" spans="1:13">
      <c r="A193" s="7" t="s">
        <v>194</v>
      </c>
      <c r="B193" s="8"/>
      <c r="C193" s="8">
        <v>670904</v>
      </c>
      <c r="D193" s="8">
        <v>26292193</v>
      </c>
      <c r="E193" s="8">
        <v>26963097</v>
      </c>
      <c r="F193" s="8">
        <v>26963097</v>
      </c>
      <c r="G193" s="8">
        <v>0</v>
      </c>
      <c r="H193" s="8"/>
      <c r="I193" s="8">
        <v>0</v>
      </c>
      <c r="K193" s="28" t="str">
        <f t="shared" si="6"/>
        <v>ü</v>
      </c>
      <c r="L193" s="28" t="str">
        <f t="shared" si="7"/>
        <v>ü</v>
      </c>
      <c r="M193" s="28" t="str">
        <f t="shared" si="8"/>
        <v>ü</v>
      </c>
    </row>
    <row r="194" spans="1:13">
      <c r="A194" s="37" t="s">
        <v>195</v>
      </c>
      <c r="B194" s="33"/>
      <c r="C194" s="33">
        <v>670904</v>
      </c>
      <c r="D194" s="33">
        <v>26292193</v>
      </c>
      <c r="E194" s="33">
        <v>26963097</v>
      </c>
      <c r="F194" s="33">
        <v>26963097</v>
      </c>
      <c r="G194" s="33">
        <v>0</v>
      </c>
      <c r="H194" s="33"/>
      <c r="I194" s="33">
        <v>0</v>
      </c>
      <c r="K194" s="28" t="str">
        <f t="shared" si="6"/>
        <v>ü</v>
      </c>
      <c r="L194" s="28" t="str">
        <f t="shared" si="7"/>
        <v>ü</v>
      </c>
      <c r="M194" s="28" t="str">
        <f t="shared" si="8"/>
        <v>ü</v>
      </c>
    </row>
    <row r="195" spans="1:13">
      <c r="A195" s="11" t="s">
        <v>196</v>
      </c>
      <c r="B195" s="10"/>
      <c r="C195" s="10">
        <v>670904</v>
      </c>
      <c r="D195" s="10">
        <v>26292193</v>
      </c>
      <c r="E195" s="10">
        <v>26963097</v>
      </c>
      <c r="F195" s="10">
        <v>26963097</v>
      </c>
      <c r="G195" s="10">
        <v>0</v>
      </c>
      <c r="H195" s="10"/>
      <c r="I195" s="10">
        <v>0</v>
      </c>
      <c r="K195" s="28" t="str">
        <f t="shared" ref="K195:K209" si="9">IF(SUM(B195:D195)=E195,"ü","N")</f>
        <v>ü</v>
      </c>
      <c r="L195" s="28" t="str">
        <f t="shared" ref="L195:L209" si="10">IF(E195-F195=G195,"ü","N")</f>
        <v>ü</v>
      </c>
      <c r="M195" s="28" t="str">
        <f t="shared" ref="M195:M209" si="11">IF(G195+H195=I195,"ü","N")</f>
        <v>ü</v>
      </c>
    </row>
    <row r="196" spans="1:13">
      <c r="A196" s="7" t="s">
        <v>197</v>
      </c>
      <c r="B196" s="8">
        <v>15684549</v>
      </c>
      <c r="C196" s="8"/>
      <c r="D196" s="8"/>
      <c r="E196" s="8">
        <v>15684549</v>
      </c>
      <c r="F196" s="8"/>
      <c r="G196" s="8">
        <v>15684549</v>
      </c>
      <c r="H196" s="8"/>
      <c r="I196" s="8">
        <v>15684549</v>
      </c>
      <c r="K196" s="28" t="str">
        <f t="shared" si="9"/>
        <v>ü</v>
      </c>
      <c r="L196" s="28" t="str">
        <f t="shared" si="10"/>
        <v>ü</v>
      </c>
      <c r="M196" s="28" t="str">
        <f t="shared" si="11"/>
        <v>ü</v>
      </c>
    </row>
    <row r="197" spans="1:13">
      <c r="A197" s="37" t="s">
        <v>198</v>
      </c>
      <c r="B197" s="33">
        <v>15684548</v>
      </c>
      <c r="C197" s="33"/>
      <c r="D197" s="33"/>
      <c r="E197" s="33">
        <v>15684548</v>
      </c>
      <c r="F197" s="33"/>
      <c r="G197" s="33">
        <v>15684548</v>
      </c>
      <c r="H197" s="33"/>
      <c r="I197" s="33">
        <v>15684548</v>
      </c>
      <c r="K197" s="28" t="str">
        <f t="shared" si="9"/>
        <v>ü</v>
      </c>
      <c r="L197" s="28" t="str">
        <f t="shared" si="10"/>
        <v>ü</v>
      </c>
      <c r="M197" s="28" t="str">
        <f t="shared" si="11"/>
        <v>ü</v>
      </c>
    </row>
    <row r="198" spans="1:13">
      <c r="A198" s="11" t="s">
        <v>199</v>
      </c>
      <c r="B198" s="10">
        <v>15684548</v>
      </c>
      <c r="C198" s="10"/>
      <c r="D198" s="10"/>
      <c r="E198" s="10">
        <v>15684548</v>
      </c>
      <c r="F198" s="10"/>
      <c r="G198" s="10">
        <v>15684548</v>
      </c>
      <c r="H198" s="10"/>
      <c r="I198" s="10">
        <v>15684548</v>
      </c>
      <c r="K198" s="28" t="str">
        <f t="shared" si="9"/>
        <v>ü</v>
      </c>
      <c r="L198" s="28" t="str">
        <f t="shared" si="10"/>
        <v>ü</v>
      </c>
      <c r="M198" s="28" t="str">
        <f t="shared" si="11"/>
        <v>ü</v>
      </c>
    </row>
    <row r="199" spans="1:13">
      <c r="A199" s="37" t="s">
        <v>200</v>
      </c>
      <c r="B199" s="33">
        <v>1</v>
      </c>
      <c r="C199" s="33"/>
      <c r="D199" s="33"/>
      <c r="E199" s="33">
        <v>1</v>
      </c>
      <c r="F199" s="33"/>
      <c r="G199" s="33">
        <v>1</v>
      </c>
      <c r="H199" s="33"/>
      <c r="I199" s="33">
        <v>1</v>
      </c>
      <c r="K199" s="28" t="str">
        <f t="shared" si="9"/>
        <v>ü</v>
      </c>
      <c r="L199" s="28" t="str">
        <f t="shared" si="10"/>
        <v>ü</v>
      </c>
      <c r="M199" s="28" t="str">
        <f t="shared" si="11"/>
        <v>ü</v>
      </c>
    </row>
    <row r="200" spans="1:13">
      <c r="A200" s="11" t="s">
        <v>201</v>
      </c>
      <c r="B200" s="10">
        <v>1</v>
      </c>
      <c r="C200" s="10"/>
      <c r="D200" s="10"/>
      <c r="E200" s="10">
        <v>1</v>
      </c>
      <c r="F200" s="10"/>
      <c r="G200" s="10">
        <v>1</v>
      </c>
      <c r="H200" s="10"/>
      <c r="I200" s="10">
        <v>1</v>
      </c>
      <c r="K200" s="28" t="str">
        <f t="shared" si="9"/>
        <v>ü</v>
      </c>
      <c r="L200" s="28" t="str">
        <f t="shared" si="10"/>
        <v>ü</v>
      </c>
      <c r="M200" s="28" t="str">
        <f t="shared" si="11"/>
        <v>ü</v>
      </c>
    </row>
    <row r="201" spans="1:13">
      <c r="A201" s="5" t="s">
        <v>202</v>
      </c>
      <c r="B201" s="6">
        <v>225786</v>
      </c>
      <c r="C201" s="6"/>
      <c r="D201" s="6"/>
      <c r="E201" s="6">
        <v>225786</v>
      </c>
      <c r="F201" s="6"/>
      <c r="G201" s="6">
        <v>225786</v>
      </c>
      <c r="H201" s="6"/>
      <c r="I201" s="6">
        <v>225786</v>
      </c>
      <c r="K201" s="28" t="str">
        <f t="shared" si="9"/>
        <v>ü</v>
      </c>
      <c r="L201" s="28" t="str">
        <f t="shared" si="10"/>
        <v>ü</v>
      </c>
      <c r="M201" s="28" t="str">
        <f t="shared" si="11"/>
        <v>ü</v>
      </c>
    </row>
    <row r="202" spans="1:13">
      <c r="A202" s="7" t="s">
        <v>203</v>
      </c>
      <c r="B202" s="8">
        <v>225786</v>
      </c>
      <c r="C202" s="8"/>
      <c r="D202" s="8"/>
      <c r="E202" s="8">
        <v>225786</v>
      </c>
      <c r="F202" s="8"/>
      <c r="G202" s="8">
        <v>225786</v>
      </c>
      <c r="H202" s="8"/>
      <c r="I202" s="8">
        <v>225786</v>
      </c>
      <c r="K202" s="28" t="str">
        <f t="shared" si="9"/>
        <v>ü</v>
      </c>
      <c r="L202" s="28" t="str">
        <f t="shared" si="10"/>
        <v>ü</v>
      </c>
      <c r="M202" s="28" t="str">
        <f t="shared" si="11"/>
        <v>ü</v>
      </c>
    </row>
    <row r="203" spans="1:13">
      <c r="A203" s="37" t="s">
        <v>204</v>
      </c>
      <c r="B203" s="33">
        <v>225786</v>
      </c>
      <c r="C203" s="33"/>
      <c r="D203" s="33"/>
      <c r="E203" s="33">
        <v>225786</v>
      </c>
      <c r="F203" s="33"/>
      <c r="G203" s="33">
        <v>225786</v>
      </c>
      <c r="H203" s="33"/>
      <c r="I203" s="33">
        <v>225786</v>
      </c>
      <c r="K203" s="28" t="str">
        <f t="shared" si="9"/>
        <v>ü</v>
      </c>
      <c r="L203" s="28" t="str">
        <f t="shared" si="10"/>
        <v>ü</v>
      </c>
      <c r="M203" s="28" t="str">
        <f t="shared" si="11"/>
        <v>ü</v>
      </c>
    </row>
    <row r="204" spans="1:13">
      <c r="A204" s="11" t="s">
        <v>205</v>
      </c>
      <c r="B204" s="10">
        <v>225786</v>
      </c>
      <c r="C204" s="10"/>
      <c r="D204" s="10"/>
      <c r="E204" s="10">
        <v>225786</v>
      </c>
      <c r="F204" s="10"/>
      <c r="G204" s="10">
        <v>225786</v>
      </c>
      <c r="H204" s="10"/>
      <c r="I204" s="10">
        <v>225786</v>
      </c>
      <c r="K204" s="28" t="str">
        <f t="shared" si="9"/>
        <v>ü</v>
      </c>
      <c r="L204" s="28" t="str">
        <f t="shared" si="10"/>
        <v>ü</v>
      </c>
      <c r="M204" s="28" t="str">
        <f t="shared" si="11"/>
        <v>ü</v>
      </c>
    </row>
    <row r="205" spans="1:13">
      <c r="A205" s="5" t="s">
        <v>206</v>
      </c>
      <c r="B205" s="6">
        <v>922169026</v>
      </c>
      <c r="C205" s="6"/>
      <c r="D205" s="6"/>
      <c r="E205" s="6">
        <v>922169026</v>
      </c>
      <c r="F205" s="6"/>
      <c r="G205" s="6">
        <v>922169026</v>
      </c>
      <c r="H205" s="6"/>
      <c r="I205" s="6">
        <v>922169026</v>
      </c>
      <c r="K205" s="28" t="str">
        <f t="shared" si="9"/>
        <v>ü</v>
      </c>
      <c r="L205" s="28" t="str">
        <f t="shared" si="10"/>
        <v>ü</v>
      </c>
      <c r="M205" s="28" t="str">
        <f t="shared" si="11"/>
        <v>ü</v>
      </c>
    </row>
    <row r="206" spans="1:13">
      <c r="A206" s="7" t="s">
        <v>207</v>
      </c>
      <c r="B206" s="8">
        <v>922169026</v>
      </c>
      <c r="C206" s="8"/>
      <c r="D206" s="8"/>
      <c r="E206" s="8">
        <v>922169026</v>
      </c>
      <c r="F206" s="8"/>
      <c r="G206" s="8">
        <v>922169026</v>
      </c>
      <c r="H206" s="8"/>
      <c r="I206" s="8">
        <v>922169026</v>
      </c>
      <c r="K206" s="28" t="str">
        <f t="shared" si="9"/>
        <v>ü</v>
      </c>
      <c r="L206" s="28" t="str">
        <f t="shared" si="10"/>
        <v>ü</v>
      </c>
      <c r="M206" s="28" t="str">
        <f t="shared" si="11"/>
        <v>ü</v>
      </c>
    </row>
    <row r="207" spans="1:13">
      <c r="A207" s="37" t="s">
        <v>208</v>
      </c>
      <c r="B207" s="33">
        <v>922169026</v>
      </c>
      <c r="C207" s="33"/>
      <c r="D207" s="33"/>
      <c r="E207" s="33">
        <v>922169026</v>
      </c>
      <c r="F207" s="33"/>
      <c r="G207" s="33">
        <v>922169026</v>
      </c>
      <c r="H207" s="33"/>
      <c r="I207" s="33">
        <v>922169026</v>
      </c>
      <c r="K207" s="28" t="str">
        <f t="shared" si="9"/>
        <v>ü</v>
      </c>
      <c r="L207" s="28" t="str">
        <f t="shared" si="10"/>
        <v>ü</v>
      </c>
      <c r="M207" s="28" t="str">
        <f t="shared" si="11"/>
        <v>ü</v>
      </c>
    </row>
    <row r="208" spans="1:13" ht="13.5" thickBot="1">
      <c r="A208" s="12" t="s">
        <v>209</v>
      </c>
      <c r="B208" s="13">
        <v>922169026</v>
      </c>
      <c r="C208" s="13"/>
      <c r="D208" s="13"/>
      <c r="E208" s="13">
        <v>922169026</v>
      </c>
      <c r="F208" s="13"/>
      <c r="G208" s="13">
        <v>922169026</v>
      </c>
      <c r="H208" s="13"/>
      <c r="I208" s="13">
        <v>922169026</v>
      </c>
      <c r="K208" s="28" t="str">
        <f t="shared" si="9"/>
        <v>ü</v>
      </c>
      <c r="L208" s="28" t="str">
        <f t="shared" si="10"/>
        <v>ü</v>
      </c>
      <c r="M208" s="28" t="str">
        <f t="shared" si="11"/>
        <v>ü</v>
      </c>
    </row>
    <row r="209" spans="1:13" ht="13.5" thickTop="1">
      <c r="A209" s="14" t="s">
        <v>215</v>
      </c>
      <c r="B209" s="15">
        <v>3674902322</v>
      </c>
      <c r="C209" s="15">
        <v>10270490</v>
      </c>
      <c r="D209" s="15">
        <v>1187537199</v>
      </c>
      <c r="E209" s="15">
        <v>4872710011</v>
      </c>
      <c r="F209" s="15">
        <v>1182271288</v>
      </c>
      <c r="G209" s="15">
        <v>3690438723</v>
      </c>
      <c r="H209" s="15">
        <v>0</v>
      </c>
      <c r="I209" s="15">
        <v>3690438723</v>
      </c>
      <c r="K209" s="28" t="str">
        <f t="shared" si="9"/>
        <v>ü</v>
      </c>
      <c r="L209" s="28" t="str">
        <f t="shared" si="10"/>
        <v>ü</v>
      </c>
      <c r="M209" s="28" t="str">
        <f t="shared" si="11"/>
        <v>ü</v>
      </c>
    </row>
    <row r="210" spans="1:13">
      <c r="B210" s="28" t="str">
        <f t="shared" ref="B210:I210" si="12">IF(B209=B4+B13+B37+B146+B175+B189+B201+B205,"ü","N")</f>
        <v>ü</v>
      </c>
      <c r="C210" s="28" t="str">
        <f t="shared" si="12"/>
        <v>ü</v>
      </c>
      <c r="D210" s="28" t="str">
        <f t="shared" si="12"/>
        <v>ü</v>
      </c>
      <c r="E210" s="28" t="str">
        <f t="shared" si="12"/>
        <v>ü</v>
      </c>
      <c r="F210" s="28" t="str">
        <f t="shared" si="12"/>
        <v>ü</v>
      </c>
      <c r="G210" s="28" t="str">
        <f t="shared" si="12"/>
        <v>ü</v>
      </c>
      <c r="H210" s="28" t="str">
        <f t="shared" si="12"/>
        <v>ü</v>
      </c>
      <c r="I210" s="28" t="str">
        <f t="shared" si="12"/>
        <v>ü</v>
      </c>
    </row>
    <row r="212" spans="1:13">
      <c r="B212" s="39"/>
      <c r="C212" s="39"/>
      <c r="D212" s="39"/>
      <c r="E212" s="39"/>
      <c r="F212" s="39"/>
      <c r="G212" s="39"/>
      <c r="H212" s="25"/>
    </row>
    <row r="213" spans="1:13">
      <c r="A213" s="19"/>
      <c r="B213" s="20"/>
      <c r="C213" s="20"/>
      <c r="D213" s="20"/>
      <c r="E213" s="20"/>
    </row>
    <row r="214" spans="1:13">
      <c r="A214" s="19"/>
    </row>
    <row r="216" spans="1:13">
      <c r="A216" s="21"/>
      <c r="B216" s="16"/>
      <c r="C216" s="16"/>
      <c r="D216" s="16"/>
      <c r="E216" s="16"/>
      <c r="F216" s="16"/>
      <c r="G216" s="16"/>
      <c r="H216" s="16"/>
    </row>
    <row r="217" spans="1:13">
      <c r="A217" s="21"/>
      <c r="B217" s="16"/>
      <c r="C217" s="16"/>
      <c r="D217" s="16"/>
      <c r="E217" s="16"/>
      <c r="F217" s="16"/>
      <c r="G217" s="16"/>
      <c r="H217" s="16"/>
    </row>
    <row r="218" spans="1:13">
      <c r="A218" s="21"/>
      <c r="B218" s="16"/>
      <c r="C218" s="16"/>
      <c r="D218" s="16"/>
      <c r="E218" s="16"/>
      <c r="F218" s="16"/>
      <c r="G218" s="16"/>
      <c r="H218" s="16"/>
    </row>
    <row r="219" spans="1:13">
      <c r="A219" s="22"/>
      <c r="B219" s="23"/>
      <c r="C219" s="23"/>
      <c r="D219" s="23"/>
      <c r="E219" s="23"/>
      <c r="F219" s="23"/>
      <c r="G219" s="23"/>
      <c r="H219" s="23"/>
    </row>
    <row r="220" spans="1:13">
      <c r="A220" s="19"/>
    </row>
    <row r="222" spans="1:13">
      <c r="A222" s="21"/>
      <c r="B222" s="16"/>
      <c r="C222" s="16"/>
      <c r="D222" s="16"/>
      <c r="E222" s="16"/>
      <c r="F222" s="16"/>
      <c r="G222" s="16"/>
      <c r="H222" s="16"/>
    </row>
    <row r="223" spans="1:13">
      <c r="A223" s="21"/>
      <c r="B223" s="16"/>
      <c r="C223" s="16"/>
      <c r="D223" s="16"/>
      <c r="E223" s="16"/>
      <c r="F223" s="16"/>
      <c r="G223" s="16"/>
      <c r="H223" s="16"/>
    </row>
    <row r="224" spans="1:13">
      <c r="A224" s="21"/>
      <c r="B224" s="16"/>
      <c r="C224" s="16"/>
      <c r="D224" s="16"/>
      <c r="E224" s="16"/>
      <c r="F224" s="16"/>
      <c r="G224" s="16"/>
      <c r="H224" s="16"/>
    </row>
    <row r="225" spans="1:8">
      <c r="A225" s="21"/>
      <c r="B225" s="16"/>
      <c r="C225" s="16"/>
      <c r="D225" s="16"/>
      <c r="E225" s="16"/>
      <c r="F225" s="16"/>
      <c r="G225" s="16"/>
      <c r="H225" s="16"/>
    </row>
    <row r="226" spans="1:8">
      <c r="A226" s="22"/>
      <c r="B226" s="23"/>
      <c r="C226" s="23"/>
      <c r="D226" s="23"/>
      <c r="E226" s="23"/>
      <c r="F226" s="23"/>
      <c r="G226" s="23"/>
      <c r="H226" s="23"/>
    </row>
    <row r="227" spans="1:8">
      <c r="A227" s="19"/>
    </row>
    <row r="229" spans="1:8">
      <c r="A229" s="21"/>
      <c r="B229" s="16"/>
      <c r="C229" s="16"/>
      <c r="D229" s="16"/>
      <c r="E229" s="16"/>
      <c r="F229" s="16"/>
      <c r="G229" s="16"/>
      <c r="H229" s="16"/>
    </row>
    <row r="230" spans="1:8">
      <c r="A230" s="21"/>
      <c r="B230" s="16"/>
      <c r="C230" s="16"/>
      <c r="D230" s="16"/>
      <c r="E230" s="16"/>
      <c r="F230" s="16"/>
      <c r="G230" s="16"/>
      <c r="H230" s="16"/>
    </row>
    <row r="231" spans="1:8">
      <c r="A231" s="21"/>
      <c r="B231" s="16"/>
      <c r="C231" s="16"/>
      <c r="D231" s="16"/>
      <c r="E231" s="16"/>
      <c r="F231" s="16"/>
      <c r="G231" s="16"/>
      <c r="H231" s="16"/>
    </row>
    <row r="233" spans="1:8">
      <c r="A233" s="21"/>
      <c r="B233" s="16"/>
      <c r="C233" s="16"/>
      <c r="D233" s="16"/>
      <c r="E233" s="16"/>
      <c r="F233" s="16"/>
      <c r="G233" s="16"/>
      <c r="H233" s="16"/>
    </row>
    <row r="234" spans="1:8">
      <c r="A234" s="21"/>
      <c r="B234" s="16"/>
      <c r="C234" s="16"/>
      <c r="D234" s="16"/>
      <c r="E234" s="16"/>
      <c r="F234" s="16"/>
      <c r="G234" s="16"/>
      <c r="H234" s="16"/>
    </row>
    <row r="235" spans="1:8">
      <c r="A235" s="21"/>
      <c r="B235" s="16"/>
      <c r="C235" s="16"/>
      <c r="D235" s="16"/>
      <c r="E235" s="16"/>
      <c r="F235" s="16"/>
      <c r="G235" s="16"/>
      <c r="H235" s="16"/>
    </row>
    <row r="237" spans="1:8">
      <c r="A237" s="21"/>
      <c r="B237" s="16"/>
      <c r="C237" s="16"/>
      <c r="D237" s="16"/>
      <c r="E237" s="16"/>
      <c r="F237" s="16"/>
      <c r="G237" s="16"/>
      <c r="H237" s="16"/>
    </row>
    <row r="238" spans="1:8">
      <c r="A238" s="21"/>
      <c r="B238" s="16"/>
      <c r="C238" s="16"/>
      <c r="D238" s="16"/>
      <c r="E238" s="16"/>
      <c r="F238" s="16"/>
      <c r="G238" s="16"/>
      <c r="H238" s="16"/>
    </row>
    <row r="239" spans="1:8">
      <c r="A239" s="21"/>
      <c r="B239" s="16"/>
      <c r="C239" s="16"/>
      <c r="D239" s="16"/>
      <c r="E239" s="16"/>
      <c r="F239" s="16"/>
      <c r="G239" s="16"/>
      <c r="H239" s="16"/>
    </row>
    <row r="241" spans="1:8">
      <c r="A241" s="21"/>
      <c r="B241" s="16"/>
      <c r="C241" s="16"/>
      <c r="D241" s="16"/>
      <c r="E241" s="16"/>
      <c r="F241" s="16"/>
      <c r="G241" s="16"/>
      <c r="H241" s="16"/>
    </row>
    <row r="242" spans="1:8">
      <c r="A242" s="21"/>
      <c r="B242" s="16"/>
      <c r="C242" s="16"/>
      <c r="D242" s="16"/>
      <c r="E242" s="16"/>
      <c r="F242" s="16"/>
      <c r="G242" s="16"/>
      <c r="H242" s="16"/>
    </row>
    <row r="243" spans="1:8">
      <c r="A243" s="21"/>
      <c r="B243" s="16"/>
      <c r="C243" s="16"/>
      <c r="D243" s="16"/>
      <c r="E243" s="16"/>
      <c r="F243" s="16"/>
      <c r="G243" s="16"/>
      <c r="H243" s="16"/>
    </row>
    <row r="245" spans="1:8">
      <c r="A245" s="21"/>
      <c r="B245" s="16"/>
      <c r="C245" s="16"/>
      <c r="D245" s="16"/>
      <c r="E245" s="16"/>
      <c r="F245" s="16"/>
      <c r="G245" s="16"/>
      <c r="H245" s="16"/>
    </row>
    <row r="246" spans="1:8">
      <c r="A246" s="21"/>
      <c r="B246" s="16"/>
      <c r="C246" s="16"/>
      <c r="D246" s="16"/>
      <c r="E246" s="16"/>
      <c r="F246" s="16"/>
      <c r="G246" s="16"/>
      <c r="H246" s="16"/>
    </row>
    <row r="247" spans="1:8">
      <c r="A247" s="21"/>
      <c r="B247" s="16"/>
      <c r="C247" s="16"/>
      <c r="D247" s="16"/>
      <c r="E247" s="16"/>
      <c r="F247" s="16"/>
      <c r="G247" s="16"/>
      <c r="H247" s="16"/>
    </row>
    <row r="249" spans="1:8">
      <c r="A249" s="21"/>
      <c r="B249" s="16"/>
      <c r="C249" s="16"/>
      <c r="D249" s="16"/>
      <c r="E249" s="16"/>
      <c r="F249" s="16"/>
      <c r="G249" s="16"/>
      <c r="H249" s="16"/>
    </row>
    <row r="250" spans="1:8">
      <c r="A250" s="21"/>
      <c r="B250" s="16"/>
      <c r="C250" s="16"/>
      <c r="D250" s="16"/>
      <c r="E250" s="16"/>
      <c r="F250" s="16"/>
      <c r="G250" s="16"/>
      <c r="H250" s="16"/>
    </row>
    <row r="251" spans="1:8">
      <c r="A251" s="21"/>
      <c r="B251" s="16"/>
      <c r="C251" s="16"/>
      <c r="D251" s="16"/>
      <c r="E251" s="16"/>
      <c r="F251" s="16"/>
      <c r="G251" s="16"/>
      <c r="H251" s="16"/>
    </row>
    <row r="252" spans="1:8">
      <c r="A252" s="22"/>
      <c r="B252" s="23"/>
      <c r="C252" s="23"/>
      <c r="D252" s="23"/>
      <c r="E252" s="23"/>
      <c r="F252" s="23"/>
      <c r="G252" s="23"/>
      <c r="H252" s="23"/>
    </row>
    <row r="253" spans="1:8">
      <c r="A253" s="19"/>
    </row>
    <row r="255" spans="1:8">
      <c r="A255" s="21"/>
      <c r="B255" s="16"/>
      <c r="C255" s="16"/>
      <c r="D255" s="16"/>
      <c r="E255" s="16"/>
      <c r="F255" s="16"/>
      <c r="G255" s="16"/>
      <c r="H255" s="16"/>
    </row>
    <row r="256" spans="1:8">
      <c r="A256" s="21"/>
      <c r="B256" s="16"/>
      <c r="C256" s="16"/>
      <c r="D256" s="16"/>
      <c r="E256" s="16"/>
      <c r="F256" s="16"/>
      <c r="G256" s="16"/>
      <c r="H256" s="16"/>
    </row>
    <row r="257" spans="1:8">
      <c r="A257" s="21"/>
      <c r="B257" s="16"/>
      <c r="C257" s="16"/>
      <c r="D257" s="16"/>
      <c r="E257" s="16"/>
      <c r="F257" s="16"/>
      <c r="G257" s="16"/>
      <c r="H257" s="16"/>
    </row>
    <row r="258" spans="1:8">
      <c r="A258" s="21"/>
      <c r="B258" s="16"/>
      <c r="C258" s="16"/>
      <c r="D258" s="16"/>
      <c r="E258" s="16"/>
      <c r="F258" s="16"/>
      <c r="G258" s="16"/>
      <c r="H258" s="16"/>
    </row>
    <row r="259" spans="1:8">
      <c r="A259" s="21"/>
      <c r="B259" s="16"/>
      <c r="C259" s="16"/>
      <c r="D259" s="16"/>
      <c r="E259" s="16"/>
      <c r="F259" s="16"/>
      <c r="G259" s="16"/>
      <c r="H259" s="16"/>
    </row>
    <row r="260" spans="1:8">
      <c r="A260" s="21"/>
      <c r="B260" s="16"/>
      <c r="C260" s="16"/>
      <c r="D260" s="16"/>
      <c r="E260" s="16"/>
      <c r="F260" s="16"/>
      <c r="G260" s="16"/>
      <c r="H260" s="16"/>
    </row>
    <row r="262" spans="1:8">
      <c r="A262" s="21"/>
      <c r="B262" s="16"/>
      <c r="C262" s="16"/>
      <c r="D262" s="16"/>
      <c r="E262" s="16"/>
      <c r="F262" s="16"/>
      <c r="G262" s="16"/>
      <c r="H262" s="16"/>
    </row>
    <row r="263" spans="1:8">
      <c r="A263" s="21"/>
      <c r="B263" s="16"/>
      <c r="C263" s="16"/>
      <c r="D263" s="16"/>
      <c r="E263" s="16"/>
      <c r="F263" s="16"/>
      <c r="G263" s="16"/>
      <c r="H263" s="16"/>
    </row>
    <row r="264" spans="1:8">
      <c r="A264" s="22"/>
      <c r="B264" s="23"/>
      <c r="C264" s="23"/>
      <c r="D264" s="23"/>
      <c r="E264" s="23"/>
      <c r="F264" s="23"/>
      <c r="G264" s="23"/>
      <c r="H264" s="23"/>
    </row>
    <row r="266" spans="1:8">
      <c r="A266" s="21"/>
      <c r="B266" s="16"/>
      <c r="C266" s="16"/>
      <c r="D266" s="16"/>
      <c r="E266" s="16"/>
      <c r="F266" s="16"/>
      <c r="G266" s="16"/>
      <c r="H266" s="16"/>
    </row>
    <row r="267" spans="1:8">
      <c r="A267" s="21"/>
      <c r="B267" s="16"/>
      <c r="C267" s="16"/>
      <c r="D267" s="16"/>
      <c r="E267" s="16"/>
      <c r="F267" s="16"/>
      <c r="G267" s="16"/>
      <c r="H267" s="16"/>
    </row>
    <row r="268" spans="1:8">
      <c r="A268" s="22"/>
      <c r="B268" s="23"/>
      <c r="C268" s="23"/>
      <c r="D268" s="23"/>
      <c r="E268" s="23"/>
      <c r="F268" s="23"/>
      <c r="G268" s="23"/>
      <c r="H268" s="23"/>
    </row>
    <row r="270" spans="1:8">
      <c r="A270" s="21"/>
    </row>
    <row r="271" spans="1:8">
      <c r="A271" s="21"/>
      <c r="B271" s="16"/>
      <c r="C271" s="16"/>
      <c r="D271" s="16"/>
      <c r="E271" s="16"/>
      <c r="F271" s="16"/>
      <c r="G271" s="16"/>
      <c r="H271" s="16"/>
    </row>
    <row r="272" spans="1:8">
      <c r="A272" s="21"/>
      <c r="B272" s="16"/>
      <c r="C272" s="16"/>
      <c r="D272" s="16"/>
      <c r="E272" s="16"/>
      <c r="F272" s="16"/>
      <c r="G272" s="16"/>
      <c r="H272" s="16"/>
    </row>
    <row r="273" spans="1:8">
      <c r="A273" s="22"/>
      <c r="B273" s="23"/>
      <c r="C273" s="23"/>
      <c r="D273" s="23"/>
      <c r="E273" s="23"/>
      <c r="F273" s="23"/>
      <c r="G273" s="23"/>
      <c r="H273" s="23"/>
    </row>
    <row r="275" spans="1:8">
      <c r="A275" s="21"/>
      <c r="B275" s="16"/>
      <c r="C275" s="16"/>
      <c r="D275" s="16"/>
      <c r="E275" s="16"/>
      <c r="F275" s="16"/>
      <c r="G275" s="16"/>
      <c r="H275" s="16"/>
    </row>
    <row r="276" spans="1:8">
      <c r="A276" s="21"/>
      <c r="B276" s="16"/>
      <c r="C276" s="16"/>
      <c r="D276" s="16"/>
      <c r="E276" s="16"/>
      <c r="F276" s="16"/>
      <c r="G276" s="16"/>
      <c r="H276" s="16"/>
    </row>
    <row r="277" spans="1:8">
      <c r="A277" s="22"/>
      <c r="B277" s="23"/>
      <c r="C277" s="23"/>
      <c r="D277" s="23"/>
      <c r="E277" s="23"/>
      <c r="F277" s="23"/>
      <c r="G277" s="23"/>
      <c r="H277" s="23"/>
    </row>
    <row r="278" spans="1:8">
      <c r="A278" s="22"/>
      <c r="B278" s="23"/>
      <c r="C278" s="23"/>
      <c r="D278" s="23"/>
      <c r="E278" s="23"/>
      <c r="F278" s="23"/>
      <c r="G278" s="23"/>
      <c r="H278" s="23"/>
    </row>
    <row r="279" spans="1:8">
      <c r="A279" s="21"/>
      <c r="B279" s="16"/>
      <c r="C279" s="16"/>
      <c r="D279" s="16"/>
      <c r="E279" s="16"/>
      <c r="F279" s="16"/>
      <c r="G279" s="16"/>
      <c r="H279" s="16"/>
    </row>
    <row r="280" spans="1:8">
      <c r="A280" s="19"/>
      <c r="B280" s="23"/>
      <c r="C280" s="23"/>
      <c r="D280" s="23"/>
      <c r="E280" s="23"/>
      <c r="F280" s="23"/>
      <c r="G280" s="23"/>
      <c r="H280" s="23"/>
    </row>
    <row r="281" spans="1:8">
      <c r="A281" s="26"/>
      <c r="E281" s="24"/>
      <c r="G281" s="24"/>
      <c r="H281" s="24"/>
    </row>
  </sheetData>
  <mergeCells count="4">
    <mergeCell ref="A1:I1"/>
    <mergeCell ref="B2:I2"/>
    <mergeCell ref="E212:G212"/>
    <mergeCell ref="B212:D2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64"/>
  <sheetViews>
    <sheetView zoomScale="90" zoomScaleNormal="90" workbookViewId="0">
      <selection sqref="A1:D1"/>
    </sheetView>
  </sheetViews>
  <sheetFormatPr baseColWidth="10" defaultRowHeight="12.75"/>
  <cols>
    <col min="1" max="1" width="60.7109375" style="1" customWidth="1"/>
    <col min="2" max="4" width="14.7109375" style="1" customWidth="1"/>
    <col min="5" max="5" width="1.7109375" style="1" customWidth="1"/>
    <col min="6" max="8" width="14.7109375" style="1" customWidth="1"/>
    <col min="9" max="16384" width="11.42578125" style="1"/>
  </cols>
  <sheetData>
    <row r="1" spans="1:8">
      <c r="A1" s="40" t="s">
        <v>262</v>
      </c>
      <c r="B1" s="41"/>
      <c r="C1" s="41"/>
      <c r="D1" s="41"/>
      <c r="F1" s="36"/>
      <c r="G1" s="36"/>
      <c r="H1" s="36"/>
    </row>
    <row r="2" spans="1:8">
      <c r="A2" s="29" t="s">
        <v>247</v>
      </c>
      <c r="B2" s="42" t="s">
        <v>263</v>
      </c>
      <c r="C2" s="42"/>
      <c r="D2" s="42"/>
      <c r="F2" s="42" t="s">
        <v>264</v>
      </c>
      <c r="G2" s="42"/>
      <c r="H2" s="42"/>
    </row>
    <row r="3" spans="1:8">
      <c r="A3" s="29" t="s">
        <v>248</v>
      </c>
      <c r="B3" s="30" t="s">
        <v>218</v>
      </c>
      <c r="C3" s="30" t="s">
        <v>249</v>
      </c>
      <c r="D3" s="30" t="s">
        <v>219</v>
      </c>
      <c r="F3" s="30" t="s">
        <v>218</v>
      </c>
      <c r="G3" s="30" t="s">
        <v>249</v>
      </c>
      <c r="H3" s="30" t="s">
        <v>219</v>
      </c>
    </row>
    <row r="4" spans="1:8">
      <c r="A4" s="5" t="s">
        <v>220</v>
      </c>
      <c r="B4" s="6">
        <f>SUM(B5:B8)</f>
        <v>146620000</v>
      </c>
      <c r="C4" s="6">
        <f t="shared" ref="C4" si="0">SUM(C5:C8)</f>
        <v>699550000</v>
      </c>
      <c r="D4" s="6">
        <f>SUM(B4:C4)</f>
        <v>846170000</v>
      </c>
      <c r="F4" s="6">
        <f>SUM(F5:F8)</f>
        <v>211560310</v>
      </c>
      <c r="G4" s="6">
        <f t="shared" ref="G4" si="1">SUM(G5:G8)</f>
        <v>590151180</v>
      </c>
      <c r="H4" s="6">
        <f>SUM(F4:G4)</f>
        <v>801711490</v>
      </c>
    </row>
    <row r="5" spans="1:8">
      <c r="A5" s="31" t="s">
        <v>221</v>
      </c>
      <c r="B5" s="10">
        <v>846170000</v>
      </c>
      <c r="C5" s="10">
        <v>0</v>
      </c>
      <c r="D5" s="10">
        <f t="shared" ref="D5:D59" si="2">SUM(B5:C5)</f>
        <v>846170000</v>
      </c>
      <c r="F5" s="10">
        <v>801711490</v>
      </c>
      <c r="G5" s="10">
        <v>0</v>
      </c>
      <c r="H5" s="10">
        <f t="shared" ref="H5:H9" si="3">SUM(F5:G5)</f>
        <v>801711490</v>
      </c>
    </row>
    <row r="6" spans="1:8">
      <c r="A6" s="31" t="s">
        <v>216</v>
      </c>
      <c r="B6" s="10">
        <v>-300280000</v>
      </c>
      <c r="C6" s="10">
        <v>300280000</v>
      </c>
      <c r="D6" s="10">
        <f t="shared" si="2"/>
        <v>0</v>
      </c>
      <c r="F6" s="10">
        <v>-232529400</v>
      </c>
      <c r="G6" s="10">
        <v>232529400</v>
      </c>
      <c r="H6" s="10">
        <f t="shared" si="3"/>
        <v>0</v>
      </c>
    </row>
    <row r="7" spans="1:8">
      <c r="A7" s="31" t="s">
        <v>245</v>
      </c>
      <c r="B7" s="10">
        <v>-399270000</v>
      </c>
      <c r="C7" s="10">
        <v>399270000</v>
      </c>
      <c r="D7" s="10">
        <f t="shared" si="2"/>
        <v>0</v>
      </c>
      <c r="F7" s="10">
        <v>-357621780</v>
      </c>
      <c r="G7" s="10">
        <v>357621780</v>
      </c>
      <c r="H7" s="10">
        <f t="shared" si="3"/>
        <v>0</v>
      </c>
    </row>
    <row r="8" spans="1:8">
      <c r="A8" s="31" t="s">
        <v>250</v>
      </c>
      <c r="B8" s="10">
        <v>0</v>
      </c>
      <c r="C8" s="10">
        <v>0</v>
      </c>
      <c r="D8" s="10">
        <f t="shared" si="2"/>
        <v>0</v>
      </c>
      <c r="F8" s="10">
        <v>0</v>
      </c>
      <c r="G8" s="10">
        <v>0</v>
      </c>
      <c r="H8" s="10">
        <f t="shared" si="3"/>
        <v>0</v>
      </c>
    </row>
    <row r="9" spans="1:8">
      <c r="A9" s="5" t="s">
        <v>222</v>
      </c>
      <c r="B9" s="6">
        <f>SUM(B10:B13)</f>
        <v>1166080000</v>
      </c>
      <c r="C9" s="6">
        <f t="shared" ref="C9" si="4">SUM(C10:C13)</f>
        <v>0</v>
      </c>
      <c r="D9" s="6">
        <f t="shared" si="2"/>
        <v>1166080000</v>
      </c>
      <c r="F9" s="6">
        <f>SUM(F10:F13)</f>
        <v>937600860</v>
      </c>
      <c r="G9" s="6">
        <f t="shared" ref="G9" si="5">SUM(G10:G13)</f>
        <v>0</v>
      </c>
      <c r="H9" s="6">
        <f t="shared" si="3"/>
        <v>937600860</v>
      </c>
    </row>
    <row r="10" spans="1:8">
      <c r="A10" s="31" t="s">
        <v>223</v>
      </c>
      <c r="B10" s="10">
        <v>1234170000</v>
      </c>
      <c r="C10" s="10">
        <v>0</v>
      </c>
      <c r="D10" s="10">
        <f>B10+C10</f>
        <v>1234170000</v>
      </c>
      <c r="F10" s="16">
        <v>1005686670</v>
      </c>
      <c r="G10" s="10">
        <v>0</v>
      </c>
      <c r="H10" s="10">
        <f>F10+G10</f>
        <v>1005686670</v>
      </c>
    </row>
    <row r="11" spans="1:8">
      <c r="A11" s="31" t="s">
        <v>224</v>
      </c>
      <c r="B11" s="10">
        <v>-32410000</v>
      </c>
      <c r="C11" s="10">
        <v>0</v>
      </c>
      <c r="D11" s="10">
        <f t="shared" ref="D11:D12" si="6">B11+C11</f>
        <v>-32410000</v>
      </c>
      <c r="F11" s="16">
        <v>-32410250</v>
      </c>
      <c r="G11" s="10">
        <v>0</v>
      </c>
      <c r="H11" s="10">
        <f t="shared" ref="H11:H12" si="7">F11+G11</f>
        <v>-32410250</v>
      </c>
    </row>
    <row r="12" spans="1:8">
      <c r="A12" s="31" t="s">
        <v>225</v>
      </c>
      <c r="B12" s="10">
        <v>-35680000</v>
      </c>
      <c r="C12" s="10">
        <v>0</v>
      </c>
      <c r="D12" s="10">
        <f t="shared" si="6"/>
        <v>-35680000</v>
      </c>
      <c r="F12" s="16">
        <v>-35675560</v>
      </c>
      <c r="G12" s="10">
        <v>0</v>
      </c>
      <c r="H12" s="10">
        <f t="shared" si="7"/>
        <v>-35675560</v>
      </c>
    </row>
    <row r="13" spans="1:8">
      <c r="A13" s="31" t="s">
        <v>250</v>
      </c>
      <c r="B13" s="10">
        <v>0</v>
      </c>
      <c r="C13" s="10">
        <v>0</v>
      </c>
      <c r="D13" s="10">
        <f t="shared" si="2"/>
        <v>0</v>
      </c>
      <c r="F13" s="10">
        <v>0</v>
      </c>
      <c r="G13" s="10">
        <v>0</v>
      </c>
      <c r="H13" s="10">
        <f t="shared" ref="H13:H59" si="8">SUM(F13:G13)</f>
        <v>0</v>
      </c>
    </row>
    <row r="14" spans="1:8">
      <c r="A14" s="5" t="s">
        <v>251</v>
      </c>
      <c r="B14" s="6">
        <f>B15+B18+B21+B24+B27+B30</f>
        <v>386220000</v>
      </c>
      <c r="C14" s="6">
        <f t="shared" ref="C14" si="9">C15+C18+C21+C24+C27+C30</f>
        <v>0</v>
      </c>
      <c r="D14" s="6">
        <f t="shared" si="2"/>
        <v>386220000</v>
      </c>
      <c r="F14" s="6">
        <f>F15+F18+F21+F24+F27+F30</f>
        <v>353195990</v>
      </c>
      <c r="G14" s="6">
        <f t="shared" ref="G14" si="10">G15+G18+G21+G24+G27+G30</f>
        <v>0</v>
      </c>
      <c r="H14" s="6">
        <f t="shared" si="8"/>
        <v>353195990</v>
      </c>
    </row>
    <row r="15" spans="1:8">
      <c r="A15" s="7" t="s">
        <v>252</v>
      </c>
      <c r="B15" s="8">
        <f>SUM(B16:B17)</f>
        <v>5660000</v>
      </c>
      <c r="C15" s="8">
        <f t="shared" ref="C15" si="11">SUM(C16:C17)</f>
        <v>0</v>
      </c>
      <c r="D15" s="8">
        <f t="shared" si="2"/>
        <v>5660000</v>
      </c>
      <c r="F15" s="8">
        <f>SUM(F16:F17)</f>
        <v>5464820</v>
      </c>
      <c r="G15" s="8">
        <f t="shared" ref="G15" si="12">SUM(G16:G17)</f>
        <v>0</v>
      </c>
      <c r="H15" s="8">
        <f t="shared" si="8"/>
        <v>5464820</v>
      </c>
    </row>
    <row r="16" spans="1:8">
      <c r="A16" s="31" t="s">
        <v>226</v>
      </c>
      <c r="B16" s="10">
        <v>5660000</v>
      </c>
      <c r="C16" s="10">
        <v>0</v>
      </c>
      <c r="D16" s="10">
        <f t="shared" si="2"/>
        <v>5660000</v>
      </c>
      <c r="F16" s="16">
        <v>5464820</v>
      </c>
      <c r="G16" s="10">
        <v>0</v>
      </c>
      <c r="H16" s="10">
        <f t="shared" si="8"/>
        <v>5464820</v>
      </c>
    </row>
    <row r="17" spans="1:8">
      <c r="A17" s="31" t="s">
        <v>250</v>
      </c>
      <c r="B17" s="10">
        <v>0</v>
      </c>
      <c r="C17" s="10">
        <v>0</v>
      </c>
      <c r="D17" s="13">
        <f t="shared" si="2"/>
        <v>0</v>
      </c>
      <c r="F17" s="10">
        <v>0</v>
      </c>
      <c r="G17" s="10">
        <v>0</v>
      </c>
      <c r="H17" s="13">
        <f t="shared" si="8"/>
        <v>0</v>
      </c>
    </row>
    <row r="18" spans="1:8">
      <c r="A18" s="7" t="s">
        <v>227</v>
      </c>
      <c r="B18" s="8">
        <f>SUM(B19:B20)</f>
        <v>16440000</v>
      </c>
      <c r="C18" s="8">
        <f t="shared" ref="C18" si="13">SUM(C19:C20)</f>
        <v>0</v>
      </c>
      <c r="D18" s="8">
        <f t="shared" si="2"/>
        <v>16440000</v>
      </c>
      <c r="F18" s="8">
        <f>SUM(F19:F20)</f>
        <v>14810200</v>
      </c>
      <c r="G18" s="8">
        <f t="shared" ref="G18" si="14">SUM(G19:G20)</f>
        <v>0</v>
      </c>
      <c r="H18" s="8">
        <f t="shared" si="8"/>
        <v>14810200</v>
      </c>
    </row>
    <row r="19" spans="1:8">
      <c r="A19" s="31" t="s">
        <v>228</v>
      </c>
      <c r="B19" s="10">
        <v>16440000</v>
      </c>
      <c r="C19" s="10">
        <v>0</v>
      </c>
      <c r="D19" s="10">
        <f t="shared" si="2"/>
        <v>16440000</v>
      </c>
      <c r="F19" s="16">
        <v>14810200</v>
      </c>
      <c r="G19" s="10">
        <v>0</v>
      </c>
      <c r="H19" s="10">
        <f t="shared" si="8"/>
        <v>14810200</v>
      </c>
    </row>
    <row r="20" spans="1:8">
      <c r="A20" s="31" t="s">
        <v>250</v>
      </c>
      <c r="B20" s="10">
        <v>0</v>
      </c>
      <c r="C20" s="10">
        <v>0</v>
      </c>
      <c r="D20" s="13">
        <f t="shared" si="2"/>
        <v>0</v>
      </c>
      <c r="F20" s="10">
        <v>0</v>
      </c>
      <c r="G20" s="10">
        <v>0</v>
      </c>
      <c r="H20" s="13">
        <f t="shared" si="8"/>
        <v>0</v>
      </c>
    </row>
    <row r="21" spans="1:8">
      <c r="A21" s="7" t="s">
        <v>229</v>
      </c>
      <c r="B21" s="8">
        <f>SUM(B22:B23)</f>
        <v>167920000</v>
      </c>
      <c r="C21" s="8">
        <f t="shared" ref="C21" si="15">SUM(C22:C23)</f>
        <v>0</v>
      </c>
      <c r="D21" s="8">
        <f t="shared" si="2"/>
        <v>167920000</v>
      </c>
      <c r="F21" s="8">
        <f>SUM(F22:F23)</f>
        <v>153390490</v>
      </c>
      <c r="G21" s="8">
        <f t="shared" ref="G21" si="16">SUM(G22:G23)</f>
        <v>0</v>
      </c>
      <c r="H21" s="8">
        <f t="shared" si="8"/>
        <v>153390490</v>
      </c>
    </row>
    <row r="22" spans="1:8">
      <c r="A22" s="31" t="s">
        <v>230</v>
      </c>
      <c r="B22" s="10">
        <v>167920000</v>
      </c>
      <c r="C22" s="10">
        <v>0</v>
      </c>
      <c r="D22" s="10">
        <f t="shared" si="2"/>
        <v>167920000</v>
      </c>
      <c r="F22" s="16">
        <v>153390490</v>
      </c>
      <c r="G22" s="10">
        <v>0</v>
      </c>
      <c r="H22" s="10">
        <f t="shared" si="8"/>
        <v>153390490</v>
      </c>
    </row>
    <row r="23" spans="1:8">
      <c r="A23" s="31" t="s">
        <v>250</v>
      </c>
      <c r="B23" s="10">
        <v>0</v>
      </c>
      <c r="C23" s="10">
        <v>0</v>
      </c>
      <c r="D23" s="13">
        <f t="shared" si="2"/>
        <v>0</v>
      </c>
      <c r="F23" s="10">
        <v>0</v>
      </c>
      <c r="G23" s="10">
        <v>0</v>
      </c>
      <c r="H23" s="13">
        <f t="shared" si="8"/>
        <v>0</v>
      </c>
    </row>
    <row r="24" spans="1:8">
      <c r="A24" s="7" t="s">
        <v>231</v>
      </c>
      <c r="B24" s="8">
        <f>SUM(B25:B26)</f>
        <v>158840000</v>
      </c>
      <c r="C24" s="8">
        <f t="shared" ref="C24" si="17">SUM(C25:C26)</f>
        <v>0</v>
      </c>
      <c r="D24" s="8">
        <f t="shared" si="2"/>
        <v>158840000</v>
      </c>
      <c r="F24" s="8">
        <f>SUM(F25:F26)</f>
        <v>147127240</v>
      </c>
      <c r="G24" s="8">
        <f t="shared" ref="G24" si="18">SUM(G25:G26)</f>
        <v>0</v>
      </c>
      <c r="H24" s="8">
        <f t="shared" si="8"/>
        <v>147127240</v>
      </c>
    </row>
    <row r="25" spans="1:8">
      <c r="A25" s="31" t="s">
        <v>232</v>
      </c>
      <c r="B25" s="10">
        <v>158840000</v>
      </c>
      <c r="C25" s="10">
        <v>0</v>
      </c>
      <c r="D25" s="10">
        <f t="shared" si="2"/>
        <v>158840000</v>
      </c>
      <c r="F25" s="16">
        <v>147127240</v>
      </c>
      <c r="G25" s="10">
        <v>0</v>
      </c>
      <c r="H25" s="10">
        <f t="shared" si="8"/>
        <v>147127240</v>
      </c>
    </row>
    <row r="26" spans="1:8">
      <c r="A26" s="31" t="s">
        <v>250</v>
      </c>
      <c r="B26" s="10">
        <v>0</v>
      </c>
      <c r="C26" s="10">
        <v>0</v>
      </c>
      <c r="D26" s="13">
        <f t="shared" si="2"/>
        <v>0</v>
      </c>
      <c r="F26" s="10">
        <v>0</v>
      </c>
      <c r="G26" s="10">
        <v>0</v>
      </c>
      <c r="H26" s="13">
        <f t="shared" si="8"/>
        <v>0</v>
      </c>
    </row>
    <row r="27" spans="1:8">
      <c r="A27" s="7" t="s">
        <v>233</v>
      </c>
      <c r="B27" s="8">
        <f>SUM(B28:B29)</f>
        <v>350000</v>
      </c>
      <c r="C27" s="8">
        <f t="shared" ref="C27" si="19">SUM(C28:C29)</f>
        <v>0</v>
      </c>
      <c r="D27" s="8">
        <f t="shared" si="2"/>
        <v>350000</v>
      </c>
      <c r="F27" s="8">
        <f>SUM(F28:F29)</f>
        <v>313510</v>
      </c>
      <c r="G27" s="8">
        <f t="shared" ref="G27" si="20">SUM(G28:G29)</f>
        <v>0</v>
      </c>
      <c r="H27" s="8">
        <f t="shared" si="8"/>
        <v>313510</v>
      </c>
    </row>
    <row r="28" spans="1:8">
      <c r="A28" s="31" t="s">
        <v>234</v>
      </c>
      <c r="B28" s="10">
        <v>350000</v>
      </c>
      <c r="C28" s="10">
        <v>0</v>
      </c>
      <c r="D28" s="10">
        <f t="shared" si="2"/>
        <v>350000</v>
      </c>
      <c r="F28" s="16">
        <v>313510</v>
      </c>
      <c r="G28" s="10">
        <v>0</v>
      </c>
      <c r="H28" s="10">
        <f t="shared" si="8"/>
        <v>313510</v>
      </c>
    </row>
    <row r="29" spans="1:8">
      <c r="A29" s="31" t="s">
        <v>250</v>
      </c>
      <c r="B29" s="10">
        <v>0</v>
      </c>
      <c r="C29" s="10">
        <v>0</v>
      </c>
      <c r="D29" s="13">
        <f t="shared" si="2"/>
        <v>0</v>
      </c>
      <c r="F29" s="10">
        <v>0</v>
      </c>
      <c r="G29" s="10">
        <v>0</v>
      </c>
      <c r="H29" s="13">
        <f t="shared" si="8"/>
        <v>0</v>
      </c>
    </row>
    <row r="30" spans="1:8">
      <c r="A30" s="7" t="s">
        <v>235</v>
      </c>
      <c r="B30" s="8">
        <f>SUM(B31:B32)</f>
        <v>37010000</v>
      </c>
      <c r="C30" s="8">
        <f t="shared" ref="C30" si="21">SUM(C31:C32)</f>
        <v>0</v>
      </c>
      <c r="D30" s="8">
        <f t="shared" si="2"/>
        <v>37010000</v>
      </c>
      <c r="F30" s="8">
        <f>SUM(F31:F32)</f>
        <v>32089730</v>
      </c>
      <c r="G30" s="8">
        <f t="shared" ref="G30" si="22">SUM(G31:G32)</f>
        <v>0</v>
      </c>
      <c r="H30" s="8">
        <f t="shared" si="8"/>
        <v>32089730</v>
      </c>
    </row>
    <row r="31" spans="1:8">
      <c r="A31" s="31" t="s">
        <v>236</v>
      </c>
      <c r="B31" s="10">
        <v>37010000</v>
      </c>
      <c r="C31" s="10">
        <v>0</v>
      </c>
      <c r="D31" s="10">
        <f t="shared" si="2"/>
        <v>37010000</v>
      </c>
      <c r="F31" s="16">
        <v>32089730</v>
      </c>
      <c r="G31" s="10">
        <v>0</v>
      </c>
      <c r="H31" s="10">
        <f t="shared" si="8"/>
        <v>32089730</v>
      </c>
    </row>
    <row r="32" spans="1:8">
      <c r="A32" s="31" t="s">
        <v>250</v>
      </c>
      <c r="B32" s="10">
        <v>0</v>
      </c>
      <c r="C32" s="10">
        <v>0</v>
      </c>
      <c r="D32" s="13">
        <f t="shared" si="2"/>
        <v>0</v>
      </c>
      <c r="F32" s="10">
        <v>0</v>
      </c>
      <c r="G32" s="10">
        <v>0</v>
      </c>
      <c r="H32" s="13">
        <f t="shared" si="8"/>
        <v>0</v>
      </c>
    </row>
    <row r="33" spans="1:8">
      <c r="A33" s="5" t="s">
        <v>237</v>
      </c>
      <c r="B33" s="6">
        <f>B34+B43+B46+B49+B53</f>
        <v>449190000</v>
      </c>
      <c r="C33" s="6">
        <f>C34+C43+C46+C49+C53</f>
        <v>-699550000</v>
      </c>
      <c r="D33" s="6">
        <f t="shared" si="2"/>
        <v>-250360000</v>
      </c>
      <c r="F33" s="6">
        <f>F34+F43+F46+F49+F53</f>
        <v>455176410</v>
      </c>
      <c r="G33" s="6">
        <f>G34+G43+G46+G49+G53</f>
        <v>-590151180</v>
      </c>
      <c r="H33" s="6">
        <f t="shared" si="8"/>
        <v>-134974770</v>
      </c>
    </row>
    <row r="34" spans="1:8">
      <c r="A34" s="7" t="s">
        <v>153</v>
      </c>
      <c r="B34" s="8">
        <f>SUM(B35:B42)</f>
        <v>449190000</v>
      </c>
      <c r="C34" s="8">
        <f>SUM(C35:C42)</f>
        <v>-699550000</v>
      </c>
      <c r="D34" s="8">
        <f t="shared" si="2"/>
        <v>-250360000</v>
      </c>
      <c r="F34" s="8">
        <f>SUM(F35:F42)</f>
        <v>455176410</v>
      </c>
      <c r="G34" s="8">
        <f>SUM(G35:G42)</f>
        <v>-590151180</v>
      </c>
      <c r="H34" s="8">
        <f t="shared" si="8"/>
        <v>-134974770</v>
      </c>
    </row>
    <row r="35" spans="1:8">
      <c r="A35" s="31" t="s">
        <v>256</v>
      </c>
      <c r="B35" s="10">
        <v>809360000</v>
      </c>
      <c r="C35" s="10"/>
      <c r="D35" s="10">
        <f t="shared" si="2"/>
        <v>809360000</v>
      </c>
      <c r="F35" s="16">
        <v>781350580</v>
      </c>
      <c r="G35" s="10"/>
      <c r="H35" s="10">
        <f t="shared" si="8"/>
        <v>781350580</v>
      </c>
    </row>
    <row r="36" spans="1:8">
      <c r="A36" s="31" t="s">
        <v>257</v>
      </c>
      <c r="B36" s="10">
        <v>60170000</v>
      </c>
      <c r="C36" s="10"/>
      <c r="D36" s="10">
        <f t="shared" si="2"/>
        <v>60170000</v>
      </c>
      <c r="F36" s="16">
        <v>60170510</v>
      </c>
      <c r="G36" s="10"/>
      <c r="H36" s="10">
        <f t="shared" si="8"/>
        <v>60170510</v>
      </c>
    </row>
    <row r="37" spans="1:8">
      <c r="A37" s="31" t="s">
        <v>258</v>
      </c>
      <c r="B37" s="10">
        <v>-757560000</v>
      </c>
      <c r="C37" s="10"/>
      <c r="D37" s="10">
        <f t="shared" si="2"/>
        <v>-757560000</v>
      </c>
      <c r="F37" s="16">
        <v>-762794460</v>
      </c>
      <c r="G37" s="10"/>
      <c r="H37" s="10">
        <f t="shared" si="8"/>
        <v>-762794460</v>
      </c>
    </row>
    <row r="38" spans="1:8">
      <c r="A38" s="31" t="s">
        <v>259</v>
      </c>
      <c r="B38" s="10">
        <v>545980000</v>
      </c>
      <c r="C38" s="10"/>
      <c r="D38" s="10">
        <f t="shared" si="2"/>
        <v>545980000</v>
      </c>
      <c r="F38" s="16">
        <v>547923730</v>
      </c>
      <c r="G38" s="10"/>
      <c r="H38" s="10">
        <f t="shared" si="8"/>
        <v>547923730</v>
      </c>
    </row>
    <row r="39" spans="1:8">
      <c r="A39" s="31" t="s">
        <v>216</v>
      </c>
      <c r="B39" s="10">
        <v>0</v>
      </c>
      <c r="C39" s="10">
        <v>-300280000</v>
      </c>
      <c r="D39" s="10">
        <f t="shared" si="2"/>
        <v>-300280000</v>
      </c>
      <c r="F39" s="10">
        <v>0</v>
      </c>
      <c r="G39" s="10">
        <v>-232529400</v>
      </c>
      <c r="H39" s="10">
        <f t="shared" si="8"/>
        <v>-232529400</v>
      </c>
    </row>
    <row r="40" spans="1:8">
      <c r="A40" s="31" t="s">
        <v>245</v>
      </c>
      <c r="B40" s="10">
        <v>0</v>
      </c>
      <c r="C40" s="10">
        <v>-399270000</v>
      </c>
      <c r="D40" s="10">
        <f t="shared" si="2"/>
        <v>-399270000</v>
      </c>
      <c r="F40" s="10">
        <v>0</v>
      </c>
      <c r="G40" s="10">
        <v>-357621780</v>
      </c>
      <c r="H40" s="10">
        <f t="shared" si="8"/>
        <v>-357621780</v>
      </c>
    </row>
    <row r="41" spans="1:8">
      <c r="A41" s="31" t="s">
        <v>217</v>
      </c>
      <c r="B41" s="10">
        <v>0</v>
      </c>
      <c r="C41" s="10">
        <v>0</v>
      </c>
      <c r="D41" s="10">
        <f t="shared" si="2"/>
        <v>0</v>
      </c>
      <c r="F41" s="16">
        <v>37283930</v>
      </c>
      <c r="G41" s="10">
        <v>0</v>
      </c>
      <c r="H41" s="10">
        <f t="shared" si="8"/>
        <v>37283930</v>
      </c>
    </row>
    <row r="42" spans="1:8">
      <c r="A42" s="31" t="s">
        <v>246</v>
      </c>
      <c r="B42" s="10">
        <v>-208760000</v>
      </c>
      <c r="C42" s="10"/>
      <c r="D42" s="10">
        <f t="shared" si="2"/>
        <v>-208760000</v>
      </c>
      <c r="F42" s="16">
        <v>-208757880</v>
      </c>
      <c r="G42" s="10"/>
      <c r="H42" s="10">
        <f t="shared" si="8"/>
        <v>-208757880</v>
      </c>
    </row>
    <row r="43" spans="1:8">
      <c r="A43" s="7" t="s">
        <v>238</v>
      </c>
      <c r="B43" s="8">
        <f>SUM(B44:B45)</f>
        <v>0</v>
      </c>
      <c r="C43" s="8">
        <f t="shared" ref="C43" si="23">SUM(C44:C45)</f>
        <v>0</v>
      </c>
      <c r="D43" s="8">
        <f t="shared" si="2"/>
        <v>0</v>
      </c>
      <c r="F43" s="8">
        <f>SUM(F44:F45)</f>
        <v>0</v>
      </c>
      <c r="G43" s="8">
        <f t="shared" ref="G43" si="24">SUM(G44:G45)</f>
        <v>0</v>
      </c>
      <c r="H43" s="8">
        <f t="shared" si="8"/>
        <v>0</v>
      </c>
    </row>
    <row r="44" spans="1:8">
      <c r="A44" s="31" t="s">
        <v>253</v>
      </c>
      <c r="B44" s="10">
        <v>0</v>
      </c>
      <c r="C44" s="10">
        <v>0</v>
      </c>
      <c r="D44" s="10">
        <f t="shared" si="2"/>
        <v>0</v>
      </c>
      <c r="F44" s="10">
        <v>0</v>
      </c>
      <c r="G44" s="10">
        <v>0</v>
      </c>
      <c r="H44" s="10">
        <f t="shared" si="8"/>
        <v>0</v>
      </c>
    </row>
    <row r="45" spans="1:8">
      <c r="A45" s="31" t="s">
        <v>250</v>
      </c>
      <c r="B45" s="13">
        <v>0</v>
      </c>
      <c r="C45" s="13">
        <v>0</v>
      </c>
      <c r="D45" s="13">
        <f t="shared" si="2"/>
        <v>0</v>
      </c>
      <c r="F45" s="13">
        <v>0</v>
      </c>
      <c r="G45" s="13">
        <v>0</v>
      </c>
      <c r="H45" s="13">
        <f t="shared" si="8"/>
        <v>0</v>
      </c>
    </row>
    <row r="46" spans="1:8">
      <c r="A46" s="7" t="s">
        <v>239</v>
      </c>
      <c r="B46" s="8">
        <f>SUM(B47:B48)</f>
        <v>0</v>
      </c>
      <c r="C46" s="8">
        <f t="shared" ref="C46" si="25">SUM(C47:C48)</f>
        <v>0</v>
      </c>
      <c r="D46" s="8">
        <f t="shared" si="2"/>
        <v>0</v>
      </c>
      <c r="F46" s="8">
        <f>SUM(F47:F48)</f>
        <v>0</v>
      </c>
      <c r="G46" s="8">
        <f t="shared" ref="G46" si="26">SUM(G47:G48)</f>
        <v>0</v>
      </c>
      <c r="H46" s="8">
        <f t="shared" si="8"/>
        <v>0</v>
      </c>
    </row>
    <row r="47" spans="1:8">
      <c r="A47" s="31" t="s">
        <v>240</v>
      </c>
      <c r="B47" s="10">
        <v>0</v>
      </c>
      <c r="C47" s="10">
        <v>0</v>
      </c>
      <c r="D47" s="10">
        <f t="shared" si="2"/>
        <v>0</v>
      </c>
      <c r="F47" s="10">
        <v>0</v>
      </c>
      <c r="G47" s="10">
        <v>0</v>
      </c>
      <c r="H47" s="10">
        <f t="shared" si="8"/>
        <v>0</v>
      </c>
    </row>
    <row r="48" spans="1:8">
      <c r="A48" s="31" t="s">
        <v>250</v>
      </c>
      <c r="B48" s="13">
        <v>0</v>
      </c>
      <c r="C48" s="13">
        <v>0</v>
      </c>
      <c r="D48" s="13">
        <f t="shared" si="2"/>
        <v>0</v>
      </c>
      <c r="F48" s="13">
        <v>0</v>
      </c>
      <c r="G48" s="13">
        <v>0</v>
      </c>
      <c r="H48" s="13">
        <f t="shared" si="8"/>
        <v>0</v>
      </c>
    </row>
    <row r="49" spans="1:8">
      <c r="A49" s="7" t="s">
        <v>241</v>
      </c>
      <c r="B49" s="8">
        <f>B50</f>
        <v>0</v>
      </c>
      <c r="C49" s="8">
        <f t="shared" ref="C49" si="27">C50</f>
        <v>0</v>
      </c>
      <c r="D49" s="8">
        <f t="shared" si="2"/>
        <v>0</v>
      </c>
      <c r="F49" s="8">
        <f>F50</f>
        <v>0</v>
      </c>
      <c r="G49" s="8">
        <f t="shared" ref="G49" si="28">G50</f>
        <v>0</v>
      </c>
      <c r="H49" s="8">
        <f t="shared" si="8"/>
        <v>0</v>
      </c>
    </row>
    <row r="50" spans="1:8">
      <c r="A50" s="32" t="s">
        <v>254</v>
      </c>
      <c r="B50" s="33">
        <f>SUM(B51:B52)</f>
        <v>0</v>
      </c>
      <c r="C50" s="33">
        <f t="shared" ref="C50" si="29">SUM(C51:C52)</f>
        <v>0</v>
      </c>
      <c r="D50" s="33">
        <f t="shared" si="2"/>
        <v>0</v>
      </c>
      <c r="F50" s="33">
        <f>SUM(F51:F52)</f>
        <v>0</v>
      </c>
      <c r="G50" s="33">
        <f t="shared" ref="G50" si="30">SUM(G51:G52)</f>
        <v>0</v>
      </c>
      <c r="H50" s="33">
        <f t="shared" si="8"/>
        <v>0</v>
      </c>
    </row>
    <row r="51" spans="1:8">
      <c r="A51" s="9" t="s">
        <v>242</v>
      </c>
      <c r="B51" s="10">
        <v>0</v>
      </c>
      <c r="C51" s="10">
        <v>0</v>
      </c>
      <c r="D51" s="10">
        <f t="shared" si="2"/>
        <v>0</v>
      </c>
      <c r="F51" s="10">
        <v>0</v>
      </c>
      <c r="G51" s="10">
        <v>0</v>
      </c>
      <c r="H51" s="10">
        <f t="shared" si="8"/>
        <v>0</v>
      </c>
    </row>
    <row r="52" spans="1:8">
      <c r="A52" s="9" t="s">
        <v>243</v>
      </c>
      <c r="B52" s="13">
        <v>0</v>
      </c>
      <c r="C52" s="13">
        <v>0</v>
      </c>
      <c r="D52" s="13">
        <f t="shared" si="2"/>
        <v>0</v>
      </c>
      <c r="F52" s="13">
        <v>0</v>
      </c>
      <c r="G52" s="13">
        <v>0</v>
      </c>
      <c r="H52" s="13">
        <f t="shared" si="8"/>
        <v>0</v>
      </c>
    </row>
    <row r="53" spans="1:8">
      <c r="A53" s="7" t="s">
        <v>255</v>
      </c>
      <c r="B53" s="8">
        <f>SUM(B54:B59)</f>
        <v>0</v>
      </c>
      <c r="C53" s="8">
        <f t="shared" ref="C53" si="31">SUM(C54:C59)</f>
        <v>0</v>
      </c>
      <c r="D53" s="8">
        <f t="shared" si="2"/>
        <v>0</v>
      </c>
      <c r="F53" s="8">
        <f>SUM(F54:F59)</f>
        <v>0</v>
      </c>
      <c r="G53" s="8">
        <f t="shared" ref="G53" si="32">SUM(G54:G59)</f>
        <v>0</v>
      </c>
      <c r="H53" s="8">
        <f t="shared" si="8"/>
        <v>0</v>
      </c>
    </row>
    <row r="54" spans="1:8">
      <c r="A54" s="31" t="s">
        <v>256</v>
      </c>
      <c r="B54" s="10">
        <v>0</v>
      </c>
      <c r="C54" s="10">
        <v>0</v>
      </c>
      <c r="D54" s="10">
        <f t="shared" si="2"/>
        <v>0</v>
      </c>
      <c r="F54" s="10">
        <v>0</v>
      </c>
      <c r="G54" s="10">
        <v>0</v>
      </c>
      <c r="H54" s="10">
        <f t="shared" si="8"/>
        <v>0</v>
      </c>
    </row>
    <row r="55" spans="1:8">
      <c r="A55" s="31" t="s">
        <v>257</v>
      </c>
      <c r="B55" s="10">
        <v>0</v>
      </c>
      <c r="C55" s="10">
        <v>0</v>
      </c>
      <c r="D55" s="10">
        <f t="shared" si="2"/>
        <v>0</v>
      </c>
      <c r="F55" s="10">
        <v>0</v>
      </c>
      <c r="G55" s="10">
        <v>0</v>
      </c>
      <c r="H55" s="10">
        <f t="shared" si="8"/>
        <v>0</v>
      </c>
    </row>
    <row r="56" spans="1:8">
      <c r="A56" s="31" t="s">
        <v>258</v>
      </c>
      <c r="B56" s="10">
        <v>0</v>
      </c>
      <c r="C56" s="10">
        <v>0</v>
      </c>
      <c r="D56" s="10">
        <f t="shared" si="2"/>
        <v>0</v>
      </c>
      <c r="F56" s="10">
        <v>0</v>
      </c>
      <c r="G56" s="10">
        <v>0</v>
      </c>
      <c r="H56" s="10">
        <f t="shared" si="8"/>
        <v>0</v>
      </c>
    </row>
    <row r="57" spans="1:8">
      <c r="A57" s="31" t="s">
        <v>259</v>
      </c>
      <c r="B57" s="10">
        <v>0</v>
      </c>
      <c r="C57" s="10">
        <v>0</v>
      </c>
      <c r="D57" s="10">
        <f t="shared" si="2"/>
        <v>0</v>
      </c>
      <c r="F57" s="10">
        <v>0</v>
      </c>
      <c r="G57" s="10">
        <v>0</v>
      </c>
      <c r="H57" s="10">
        <f t="shared" si="8"/>
        <v>0</v>
      </c>
    </row>
    <row r="58" spans="1:8">
      <c r="A58" s="31" t="s">
        <v>260</v>
      </c>
      <c r="B58" s="10">
        <v>0</v>
      </c>
      <c r="C58" s="10">
        <v>0</v>
      </c>
      <c r="D58" s="10">
        <f t="shared" si="2"/>
        <v>0</v>
      </c>
      <c r="F58" s="10">
        <v>0</v>
      </c>
      <c r="G58" s="10">
        <v>0</v>
      </c>
      <c r="H58" s="10">
        <f t="shared" si="8"/>
        <v>0</v>
      </c>
    </row>
    <row r="59" spans="1:8" ht="13.5" thickBot="1">
      <c r="A59" s="31" t="s">
        <v>261</v>
      </c>
      <c r="B59" s="10">
        <v>0</v>
      </c>
      <c r="C59" s="10">
        <v>0</v>
      </c>
      <c r="D59" s="10">
        <f t="shared" si="2"/>
        <v>0</v>
      </c>
      <c r="F59" s="10">
        <v>0</v>
      </c>
      <c r="G59" s="10">
        <v>0</v>
      </c>
      <c r="H59" s="10">
        <f t="shared" si="8"/>
        <v>0</v>
      </c>
    </row>
    <row r="60" spans="1:8" ht="13.5" thickTop="1">
      <c r="A60" s="14" t="s">
        <v>244</v>
      </c>
      <c r="B60" s="15">
        <f>B4+B9+B14+B33</f>
        <v>2148110000</v>
      </c>
      <c r="C60" s="15">
        <f t="shared" ref="C60:D60" si="33">C4+C9+C14+C33</f>
        <v>0</v>
      </c>
      <c r="D60" s="15">
        <f t="shared" si="33"/>
        <v>2148110000</v>
      </c>
      <c r="F60" s="15">
        <f>F4+F9+F14+F33</f>
        <v>1957533570</v>
      </c>
      <c r="G60" s="15">
        <f t="shared" ref="G60:H60" si="34">G4+G9+G14+G33</f>
        <v>0</v>
      </c>
      <c r="H60" s="15">
        <f t="shared" si="34"/>
        <v>1957533570</v>
      </c>
    </row>
    <row r="61" spans="1:8">
      <c r="A61" s="34" t="s">
        <v>265</v>
      </c>
      <c r="B61" s="35">
        <f>F60-B60</f>
        <v>-190576430</v>
      </c>
      <c r="D61" s="35">
        <f>H60-D60</f>
        <v>-190576430</v>
      </c>
    </row>
    <row r="63" spans="1:8">
      <c r="A63" s="1" t="s">
        <v>266</v>
      </c>
    </row>
    <row r="64" spans="1:8">
      <c r="A64" s="1" t="s">
        <v>267</v>
      </c>
    </row>
  </sheetData>
  <mergeCells count="3">
    <mergeCell ref="A1:D1"/>
    <mergeCell ref="B2:D2"/>
    <mergeCell ref="F2:H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econòmica</vt:lpstr>
      <vt:lpstr>Detal i ajusts FA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2014-06-16T13:10:44Z</dcterms:created>
  <dcterms:modified xsi:type="dcterms:W3CDTF">2014-07-29T09:05:02Z</dcterms:modified>
</cp:coreProperties>
</file>