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01C97A25-9D2D-4A6B-B8E5-90CACF6C3D00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quadres i gràfics" sheetId="1" r:id="rId1"/>
    <sheet name="Q1" sheetId="2" r:id="rId2"/>
    <sheet name="G1 " sheetId="3" r:id="rId3"/>
    <sheet name="Q2" sheetId="4" r:id="rId4"/>
    <sheet name="G2" sheetId="5" r:id="rId5"/>
    <sheet name="Q3" sheetId="6" r:id="rId6"/>
    <sheet name="Q4" sheetId="7" r:id="rId7"/>
    <sheet name="G3 " sheetId="8" r:id="rId8"/>
    <sheet name="Q5" sheetId="9" r:id="rId9"/>
    <sheet name="Q6" sheetId="10" r:id="rId10"/>
    <sheet name="G4" sheetId="11" r:id="rId11"/>
    <sheet name="Q7" sheetId="12" r:id="rId12"/>
    <sheet name="Q8" sheetId="13" r:id="rId13"/>
    <sheet name="Q9" sheetId="14" r:id="rId14"/>
    <sheet name="G5" sheetId="15" r:id="rId15"/>
    <sheet name="Q10" sheetId="16" r:id="rId16"/>
    <sheet name="G6" sheetId="17" r:id="rId17"/>
    <sheet name="Q11" sheetId="18" r:id="rId18"/>
    <sheet name="G7" sheetId="19" r:id="rId19"/>
    <sheet name="Q12" sheetId="20" r:id="rId20"/>
    <sheet name="G8" sheetId="21" r:id="rId21"/>
    <sheet name="Q13" sheetId="22" r:id="rId22"/>
    <sheet name="Q14" sheetId="24" r:id="rId23"/>
    <sheet name="Q15" sheetId="23" r:id="rId24"/>
    <sheet name="Q16" sheetId="25" r:id="rId25"/>
    <sheet name="Q17" sheetId="26" r:id="rId26"/>
    <sheet name="Q18" sheetId="27" r:id="rId27"/>
    <sheet name="G9" sheetId="28" r:id="rId28"/>
    <sheet name="Q19" sheetId="29" r:id="rId29"/>
    <sheet name="Q20 G10" sheetId="30" r:id="rId30"/>
    <sheet name="Q21" sheetId="31" r:id="rId31"/>
    <sheet name="G11" sheetId="32" r:id="rId32"/>
    <sheet name="G12" sheetId="33" r:id="rId33"/>
    <sheet name="QA1" sheetId="34" r:id="rId34"/>
    <sheet name="QA2 " sheetId="35" r:id="rId35"/>
    <sheet name="QA3 " sheetId="36" r:id="rId36"/>
    <sheet name="QA4" sheetId="37" r:id="rId37"/>
    <sheet name="QA5" sheetId="38" r:id="rId38"/>
    <sheet name="QA6" sheetId="39" r:id="rId39"/>
  </sheets>
  <definedNames>
    <definedName name="A_impresión_IM">#REF!</definedName>
    <definedName name="carlos">#REF!</definedName>
    <definedName name="esped">#REF!</definedName>
    <definedName name="FTAMAN">#REF!</definedName>
    <definedName name="GSOCIAL">#REF!</definedName>
    <definedName name="I.39.bien">#REF!</definedName>
    <definedName name="impres">#REF!</definedName>
    <definedName name="ISAB">#REF!</definedName>
    <definedName name="paragraf5.1y2">#REF!</definedName>
    <definedName name="real">#REF!</definedName>
    <definedName name="Z_33872EF9_D367_46A0_A560_CD157BE811B8_.wvu.FilterData" localSheetId="16">'G6'!$A$2:$B$21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5" i="36" l="1"/>
  <c r="C24" i="36"/>
  <c r="C23" i="36"/>
  <c r="C22" i="36"/>
  <c r="C21" i="36"/>
  <c r="C20" i="36"/>
  <c r="C19" i="36"/>
  <c r="C18" i="36"/>
  <c r="C17" i="36"/>
  <c r="C16" i="36"/>
  <c r="C15" i="36"/>
  <c r="C14" i="36"/>
  <c r="C13" i="36"/>
  <c r="C12" i="36"/>
  <c r="C11" i="36"/>
  <c r="C10" i="36"/>
  <c r="C9" i="36"/>
  <c r="C8" i="36"/>
  <c r="C7" i="36"/>
  <c r="C6" i="36"/>
  <c r="C5" i="36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8" i="34"/>
  <c r="D7" i="34"/>
  <c r="D6" i="34"/>
  <c r="D5" i="34"/>
  <c r="D4" i="34"/>
  <c r="D3" i="34"/>
  <c r="B2" i="32"/>
  <c r="C8" i="31"/>
  <c r="C7" i="31"/>
  <c r="C6" i="31"/>
  <c r="C5" i="31"/>
  <c r="C4" i="31"/>
  <c r="H7" i="29"/>
  <c r="F22" i="27"/>
  <c r="F21" i="27"/>
  <c r="F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F6" i="27"/>
  <c r="F5" i="27"/>
  <c r="F4" i="27"/>
  <c r="F3" i="27"/>
  <c r="G12" i="20"/>
  <c r="E12" i="20"/>
  <c r="G11" i="20"/>
  <c r="E11" i="20"/>
  <c r="G10" i="20"/>
  <c r="E10" i="20"/>
  <c r="G8" i="20"/>
  <c r="E8" i="20"/>
  <c r="G7" i="20"/>
  <c r="E7" i="20"/>
  <c r="G6" i="20"/>
  <c r="E6" i="20"/>
  <c r="G5" i="20"/>
  <c r="E5" i="20"/>
  <c r="G4" i="20"/>
  <c r="E4" i="20"/>
  <c r="O15" i="14"/>
  <c r="N15" i="14"/>
  <c r="L15" i="14"/>
  <c r="K15" i="14"/>
  <c r="I15" i="14"/>
  <c r="H15" i="14"/>
  <c r="F15" i="14"/>
  <c r="D15" i="14"/>
  <c r="E12" i="14"/>
  <c r="F12" i="14" s="1"/>
  <c r="D12" i="14"/>
  <c r="E11" i="14"/>
  <c r="F11" i="14" s="1"/>
  <c r="D11" i="14"/>
  <c r="E10" i="14"/>
  <c r="F10" i="14" s="1"/>
  <c r="D10" i="14"/>
  <c r="E9" i="14"/>
  <c r="F9" i="14" s="1"/>
  <c r="D9" i="14"/>
  <c r="F8" i="14"/>
  <c r="E8" i="14"/>
  <c r="D8" i="14"/>
  <c r="E7" i="14"/>
  <c r="F7" i="14" s="1"/>
  <c r="D7" i="14"/>
  <c r="F6" i="14"/>
  <c r="E6" i="14"/>
  <c r="D6" i="14"/>
  <c r="E5" i="14"/>
  <c r="F5" i="14" s="1"/>
  <c r="D5" i="14"/>
  <c r="E4" i="14"/>
  <c r="F4" i="14" s="1"/>
  <c r="D4" i="14"/>
  <c r="E3" i="14"/>
  <c r="F3" i="14" s="1"/>
  <c r="D3" i="14"/>
  <c r="D24" i="11"/>
  <c r="D23" i="11"/>
  <c r="E14" i="10"/>
  <c r="C14" i="10"/>
  <c r="E13" i="10"/>
  <c r="C13" i="10"/>
  <c r="E12" i="10"/>
  <c r="C12" i="10"/>
  <c r="E11" i="10"/>
  <c r="C11" i="10"/>
  <c r="E10" i="10"/>
  <c r="C10" i="10"/>
  <c r="E9" i="10"/>
  <c r="C9" i="10"/>
  <c r="E8" i="10"/>
  <c r="C8" i="10"/>
  <c r="E7" i="10"/>
  <c r="C7" i="10"/>
  <c r="E6" i="10"/>
  <c r="C6" i="10"/>
  <c r="E5" i="10"/>
  <c r="C5" i="10"/>
  <c r="E4" i="10"/>
  <c r="C4" i="10"/>
  <c r="E3" i="10"/>
  <c r="C3" i="10"/>
  <c r="I19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6" i="4"/>
  <c r="E6" i="4" s="1"/>
  <c r="B6" i="4"/>
  <c r="C6" i="4" s="1"/>
  <c r="C4" i="4"/>
  <c r="G22" i="2"/>
  <c r="H22" i="2" s="1"/>
  <c r="E22" i="2"/>
  <c r="F22" i="2" s="1"/>
  <c r="G21" i="2"/>
  <c r="H21" i="2" s="1"/>
  <c r="E21" i="2"/>
  <c r="F21" i="2" s="1"/>
  <c r="G20" i="2"/>
  <c r="H20" i="2" s="1"/>
  <c r="E20" i="2"/>
  <c r="F20" i="2" s="1"/>
  <c r="G19" i="2"/>
  <c r="H19" i="2" s="1"/>
  <c r="E19" i="2"/>
  <c r="F19" i="2" s="1"/>
  <c r="G18" i="2"/>
  <c r="H18" i="2" s="1"/>
  <c r="E18" i="2"/>
  <c r="F18" i="2" s="1"/>
  <c r="G17" i="2"/>
  <c r="H17" i="2" s="1"/>
  <c r="E17" i="2"/>
  <c r="F17" i="2" s="1"/>
  <c r="G16" i="2"/>
  <c r="H16" i="2" s="1"/>
  <c r="E16" i="2"/>
  <c r="F16" i="2" s="1"/>
  <c r="G15" i="2"/>
  <c r="H15" i="2" s="1"/>
  <c r="E15" i="2"/>
  <c r="F15" i="2" s="1"/>
  <c r="G14" i="2"/>
  <c r="H14" i="2" s="1"/>
  <c r="E14" i="2"/>
  <c r="F14" i="2" s="1"/>
  <c r="G13" i="2"/>
  <c r="H13" i="2" s="1"/>
  <c r="E13" i="2"/>
  <c r="F13" i="2" s="1"/>
  <c r="G12" i="2"/>
  <c r="H12" i="2" s="1"/>
  <c r="E12" i="2"/>
  <c r="F12" i="2" s="1"/>
  <c r="G11" i="2"/>
  <c r="H11" i="2" s="1"/>
  <c r="E11" i="2"/>
  <c r="F11" i="2" s="1"/>
  <c r="G10" i="2"/>
  <c r="H10" i="2" s="1"/>
  <c r="E10" i="2"/>
  <c r="F10" i="2" s="1"/>
  <c r="G9" i="2"/>
  <c r="H9" i="2" s="1"/>
  <c r="E9" i="2"/>
  <c r="F9" i="2" s="1"/>
  <c r="G8" i="2"/>
  <c r="H8" i="2" s="1"/>
  <c r="E8" i="2"/>
  <c r="F8" i="2" s="1"/>
  <c r="G7" i="2"/>
  <c r="H7" i="2" s="1"/>
  <c r="E7" i="2"/>
  <c r="F7" i="2" s="1"/>
  <c r="G6" i="2"/>
  <c r="H6" i="2" s="1"/>
  <c r="E6" i="2"/>
  <c r="F6" i="2" s="1"/>
  <c r="G5" i="2"/>
  <c r="H5" i="2" s="1"/>
  <c r="E5" i="2"/>
  <c r="F5" i="2" s="1"/>
  <c r="G4" i="2"/>
  <c r="H4" i="2" s="1"/>
  <c r="E4" i="2"/>
  <c r="F4" i="2" s="1"/>
  <c r="G3" i="2"/>
  <c r="H3" i="2" s="1"/>
  <c r="E3" i="2"/>
  <c r="F3" i="2" s="1"/>
  <c r="E4" i="4" l="1"/>
  <c r="C3" i="4"/>
  <c r="C5" i="4"/>
  <c r="E3" i="4"/>
  <c r="E5" i="4"/>
</calcChain>
</file>

<file path=xl/sharedStrings.xml><?xml version="1.0" encoding="utf-8"?>
<sst xmlns="http://schemas.openxmlformats.org/spreadsheetml/2006/main" count="728" uniqueCount="450">
  <si>
    <t>Memòria sobre l'economia, el treball i la societat de les Illes Balears 2020</t>
  </si>
  <si>
    <t>Índex de taules i gràfics. Capítol III-1. La població a les Illes Balears</t>
  </si>
  <si>
    <t>Quadre III-1.1.</t>
  </si>
  <si>
    <t>Població segons comunitat autònoma de residència (2012-2019-2020)</t>
  </si>
  <si>
    <t>Gràfic III-1.1</t>
  </si>
  <si>
    <t>Evolució del balanç migratori a les Illes Balears per zona de procedència (1995-2020)</t>
  </si>
  <si>
    <t>Quadre III-1.2.</t>
  </si>
  <si>
    <t>Població segons el lloc de naixement. Revisió del padró, 1 de gener de 2020</t>
  </si>
  <si>
    <t xml:space="preserve">Gràfic III-1.2. </t>
  </si>
  <si>
    <t>Evolució dels moviments migratoris de les Illes Balears per procedència. Illes Balears (2003-2017)</t>
  </si>
  <si>
    <t>Quadre III-1.3.</t>
  </si>
  <si>
    <t>Població per comunitats autònomes, total i nascuts a l'estranger. Revisió del padró de l'1 de gener de 2020</t>
  </si>
  <si>
    <t xml:space="preserve">Quadre III-1.4. </t>
  </si>
  <si>
    <t>Indicadors de població de les Balears per illes segons la revisió del padró de l'1 de gener de 2020</t>
  </si>
  <si>
    <t xml:space="preserve">Gràfic III-1.3. </t>
  </si>
  <si>
    <t>Piràmide de població segons el lloc de naixement. Revisió del padró a 1 de gener de 2020</t>
  </si>
  <si>
    <t>Quadre III-1.5.</t>
  </si>
  <si>
    <t>Projecció de població resident a les Illes Balears l'1 de gener per sexes (2020-2035)</t>
  </si>
  <si>
    <t xml:space="preserve">Quadre III-1.6. </t>
  </si>
  <si>
    <t>Indicador mensual de pressió humana, i taxa de creixement respecte a la xifra de població de l’1 de gener. Mitjana mensual, 2020 i 2019</t>
  </si>
  <si>
    <t xml:space="preserve">Gràfic III.1.4. </t>
  </si>
  <si>
    <t>Evolució dels naixements a les Illes Balears (2000-2019)</t>
  </si>
  <si>
    <t>Quadre III-1.7</t>
  </si>
  <si>
    <t>Edat mitjana de maternitat a Espanya i a les Illes Balears (1980-2018)</t>
  </si>
  <si>
    <t>Quadre III-1.8.</t>
  </si>
  <si>
    <t>Evolució del nombre mitjà de fills per dona a Espanya i a les Illes Balears (1980-2019)</t>
  </si>
  <si>
    <t xml:space="preserve">Quadre III-1.9. </t>
  </si>
  <si>
    <t>Evolució dels naixements a les Illes Balears per principals àrees de nacionalitat de la mare, per aportació al total de natalitat (2007-2019)</t>
  </si>
  <si>
    <t xml:space="preserve">Gràfic III-1.5. </t>
  </si>
  <si>
    <t>Percentatge de nascuts de mare no casada d'Espanya i de les Illes Balears (1976-2019)</t>
  </si>
  <si>
    <t xml:space="preserve">Quadre III-1.10. </t>
  </si>
  <si>
    <t>Evolució de les taxes d'interrupció voluntària de l'embaràs per residència de la mare a les Illes Balears i Espanya. 2011-2019</t>
  </si>
  <si>
    <t xml:space="preserve">Gràfic III-1.6. </t>
  </si>
  <si>
    <t>Taxa d'interrupció voluntària de l'embaràs per CA de residència. 2019</t>
  </si>
  <si>
    <t xml:space="preserve">Quadre III-1.11. </t>
  </si>
  <si>
    <t>Evolució de les taxes brutes de nupcialitat per comunitat autònoma (1975-2019)</t>
  </si>
  <si>
    <t>Gràfic  III-1.7.</t>
  </si>
  <si>
    <t>Evolució dels matrimonis entre cònjuges de diferent sexe segons la forma de celebració. Illes Balears (2000-2019)</t>
  </si>
  <si>
    <t xml:space="preserve">Quadre III-1.12. </t>
  </si>
  <si>
    <t>Nombre de matrimonis entre cònjuges de diferent sexe segons forma de celebració</t>
  </si>
  <si>
    <t xml:space="preserve">Gràfic III-1.8. </t>
  </si>
  <si>
    <t>Evolució de l'edat mitjana al primer matrimoni a Espanya i a les Illes Balears per sexe (1977-2019)</t>
  </si>
  <si>
    <t xml:space="preserve">Quadre III-1.13. </t>
  </si>
  <si>
    <t>Matrimonis amb cònjuges de diferent sexe segons composició de les nacionalitats dels contraents a les Illes Balears (1986-2019)</t>
  </si>
  <si>
    <t xml:space="preserve">Quadre III-1.14. </t>
  </si>
  <si>
    <t>Dissolucions del matrimoni a Espanya i les Illes Balears (2007-2019)</t>
  </si>
  <si>
    <t xml:space="preserve">Quadre III-1.15. </t>
  </si>
  <si>
    <t>Matrimonis entre cònjuges del mateix sexe a les Illes Balears (2006-2019)</t>
  </si>
  <si>
    <t xml:space="preserve">Quadre III-1.16. </t>
  </si>
  <si>
    <t>Evolució de les taxes estandarditzades de defunció a Espanya i a les Illes Balears (2001, 2008, 2019)</t>
  </si>
  <si>
    <t xml:space="preserve">Quadre III-1.17. </t>
  </si>
  <si>
    <t>Taxes estandarditzades d'APVP per causes externes a Espanya i les Illes Balears (2019)</t>
  </si>
  <si>
    <t xml:space="preserve">Quadre III-1.18. </t>
  </si>
  <si>
    <t>Defuncions a les Illes Balears segons els grups d'edat i el gènere (2019)</t>
  </si>
  <si>
    <t xml:space="preserve">Gràfic III-1.9. </t>
  </si>
  <si>
    <t>Taxes de creixement vegetatiu per 1.000 (1990-2010 decennal/ 2011-2019 anual)</t>
  </si>
  <si>
    <t>Quadre III-1.19.</t>
  </si>
  <si>
    <t>Taxes de mortalitat per causes més freqüents, mes de defunció i sexe; total nacional i Illes Balears. Gener-maig 2020, dades avanç</t>
  </si>
  <si>
    <t xml:space="preserve">Gràfic III-1.10. </t>
  </si>
  <si>
    <t>Taxes de defunció per covid-19, sospita covid-19 i malalties isquèmiques del cor (tercera causa de mort a l’àmbit nacional) per comunitats autònomes. Gener-maig de 2020, dades avanç (taxes per cada 100.000 habitants)</t>
  </si>
  <si>
    <t xml:space="preserve">Quadre III-1.20. </t>
  </si>
  <si>
    <t>Taxes de mortalitat per CA de les tres causes més freqüents a Espanya. Dades avanç gener-maig de 2020. Taxes per cada 100.000 habitants</t>
  </si>
  <si>
    <t xml:space="preserve">Quadre III-1.21. </t>
  </si>
  <si>
    <t>Població estrangera per país de nacionalitat més freqüent a les Illes Balears. Revisió del padró l'1 de gener de 2020</t>
  </si>
  <si>
    <t xml:space="preserve">Gràfic III-1.11. </t>
  </si>
  <si>
    <t>Distribució de la població estrangera a Illes Balears segons àrea de nacionalitat. Revisió del padró l’1 de gener de 2020</t>
  </si>
  <si>
    <t xml:space="preserve">Gràfic III-1.12. </t>
  </si>
  <si>
    <t>Distribució de la població resident a Illes Balears nascuda a l'estranger  per zona de procedència</t>
  </si>
  <si>
    <t xml:space="preserve">Quadre IIIA-1.1. </t>
  </si>
  <si>
    <t>Evolució del balanç migratori a les Illes Balears per zona de procedència (1995-2019)</t>
  </si>
  <si>
    <t xml:space="preserve">Quadre IIIA-1.2. </t>
  </si>
  <si>
    <t>Evolució de les taxes del balanç vegetatiu per 1.000 habitants d'Espanya i Illes Balears (1982-2019)</t>
  </si>
  <si>
    <t xml:space="preserve">Quadre IIIA-1.3. </t>
  </si>
  <si>
    <t>Població estrangera per país de nacionalitat més freqüent a les Illes Balears. Revisió del padró de l'1 de gener de 2020</t>
  </si>
  <si>
    <t xml:space="preserve">Quadre IIIA-1.4. </t>
  </si>
  <si>
    <t>Evolució de les taxes d'interrupció voluntària de l'embaràs per CA de residència. 2011-2019</t>
  </si>
  <si>
    <t xml:space="preserve">Quadre IIIA-1.5. </t>
  </si>
  <si>
    <t>Taxes estandarditzades d'APVP per comunitat autònoma (2019)</t>
  </si>
  <si>
    <t>Quadre IIIA-1.6.</t>
  </si>
  <si>
    <t>Evolució dels moviments migratoris de les Illes Balears per procedència (exclosa la migració interior) (1996-2019)</t>
  </si>
  <si>
    <t>Quadre III-1.1. Població segons comunitat autònoma de residència (2012-2019-2020)</t>
  </si>
  <si>
    <t>Rev. del padró 2012</t>
  </si>
  <si>
    <t>Rev. del padró 2019</t>
  </si>
  <si>
    <t>Rev. del padró 2020</t>
  </si>
  <si>
    <t>Variació absoluta 2019-2020</t>
  </si>
  <si>
    <t>Variació relativa 2019/2020</t>
  </si>
  <si>
    <t>Variació absoluta 2012-2020</t>
  </si>
  <si>
    <t>Variació relativa (%) 2012/2020</t>
  </si>
  <si>
    <t>Espanya</t>
  </si>
  <si>
    <t>01 Andalusia</t>
  </si>
  <si>
    <t>02 Aragó</t>
  </si>
  <si>
    <t>03 Astúries</t>
  </si>
  <si>
    <t>04 Balears, Illes</t>
  </si>
  <si>
    <t>05 Canàries, Illes</t>
  </si>
  <si>
    <t>06 Cantàbria</t>
  </si>
  <si>
    <t>07 Castella i Lleó</t>
  </si>
  <si>
    <t>08 Castella-la Manxa</t>
  </si>
  <si>
    <t>09 Catalunya</t>
  </si>
  <si>
    <t>10 Comunitat Valenciana</t>
  </si>
  <si>
    <t>11 Extremadura</t>
  </si>
  <si>
    <t>12 Galícia</t>
  </si>
  <si>
    <t>13 Madrid, Comunitat de</t>
  </si>
  <si>
    <t>14 Múrcia, Regió de</t>
  </si>
  <si>
    <t>15 Navarra, Comunitat Foral de</t>
  </si>
  <si>
    <t>16 País Basc</t>
  </si>
  <si>
    <t>17 Rioja, la</t>
  </si>
  <si>
    <t>18 Ceuta</t>
  </si>
  <si>
    <t>19 Melilla</t>
  </si>
  <si>
    <t>Font: Revisions del padró municipal d'habitants, INE</t>
  </si>
  <si>
    <t>Una altra CA</t>
  </si>
  <si>
    <t>Estranger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</si>
  <si>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</si>
  <si>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</si>
  <si>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</si>
  <si>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</si>
  <si>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</si>
  <si>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</si>
  <si>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</si>
  <si>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</si>
  <si>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</si>
  <si>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</si>
  <si>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</si>
  <si>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</si>
  <si>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</si>
  <si>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</si>
  <si>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</si>
  <si>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</si>
  <si>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</si>
  <si>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</si>
  <si>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</si>
  <si>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</si>
  <si>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</si>
  <si>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Font: Institut d'Estadística de les Illes Balears (Ibestat)</t>
  </si>
  <si>
    <t>2016</t>
  </si>
  <si>
    <t>2017</t>
  </si>
  <si>
    <t>Font: Estadística de variacions residencials. Institut d'Estadística de les Illes Balears (Ibestat) i INE</t>
  </si>
  <si>
    <t>Notes: Les sèries anuals s'han homogeneïtzat pel que fa a la situació per països del darrer any disponible.</t>
  </si>
  <si>
    <t>Antics territoris de sobirania espanyola es comptabilitzen com nascuts a l'estranger. Des de l'any 2006, Turquia es comptabilitza amb la resta de països europeus.</t>
  </si>
  <si>
    <t>Quadre III-1.2. Població segons el lloc de naixement. Revisió del padró,  1 de gener de 2020</t>
  </si>
  <si>
    <t>Distribució 2012</t>
  </si>
  <si>
    <t>Distribució 2020</t>
  </si>
  <si>
    <t>Nascuda a les Illes Balears</t>
  </si>
  <si>
    <t>Nascuda a una altra CA</t>
  </si>
  <si>
    <t>Nascuda a l'estranger</t>
  </si>
  <si>
    <t>Total</t>
  </si>
  <si>
    <t>Evolució dels moviments migratoris de les Illes Balears per procedència (exclosa la migració interior) (2004-2019)</t>
  </si>
  <si>
    <t>Immigració</t>
  </si>
  <si>
    <t>Emigració</t>
  </si>
  <si>
    <t>Procedència: una altra CA</t>
  </si>
  <si>
    <t>Procedència: l'estranger</t>
  </si>
  <si>
    <t>Destinació: una altra CA</t>
  </si>
  <si>
    <t>Destinació: l'estranger</t>
  </si>
  <si>
    <t>Font: . Estadística de variacions residencials (EVR)Institut d'Estadística de les Illes Balears (Ibestat)</t>
  </si>
  <si>
    <t>Notes: Les sèries anuals s'han homogeneïtzat pel que fa a la situació per països del darrer any disponible. Antics territoris de sobirania espanyola es comptabilitzen amb nascuts a l'estranger. Des de l'any 2006, Turquia es comptabilitza amb la resta de països europeus.</t>
  </si>
  <si>
    <t>Quadre III-1.3. Població per comunitats autònomes, total i nascuts a l'estranger. Revisió del padró de l'1 de gener de 2020</t>
  </si>
  <si>
    <t>actualizat dades 2020/juny 2021</t>
  </si>
  <si>
    <t>Població total</t>
  </si>
  <si>
    <t>Nascuts a l'estranger</t>
  </si>
  <si>
    <t>% de nascuts a l'estranger</t>
  </si>
  <si>
    <t>Quadre III-1.4. Indicadors de població de les Balears per illes segons la revisió del padró de l'1 de gener de 2020</t>
  </si>
  <si>
    <t>Actualitzat dades 2020/juny2021</t>
  </si>
  <si>
    <t>Illes Balears</t>
  </si>
  <si>
    <t>Mallorca</t>
  </si>
  <si>
    <t>Menorca</t>
  </si>
  <si>
    <t>Eivissa</t>
  </si>
  <si>
    <t>Formentera</t>
  </si>
  <si>
    <t>Percentatge de població de menys de 16 anys</t>
  </si>
  <si>
    <t>Percentatge de població de 16-64 anys</t>
  </si>
  <si>
    <t>Percentatge de població de 65 i més anys</t>
  </si>
  <si>
    <t>Població estrangera / població de l'illa (%)</t>
  </si>
  <si>
    <t>Pobl. nascuda fora de la CA / Pobl. de l'illa (%)</t>
  </si>
  <si>
    <t>Relació d'homes per cada dona</t>
  </si>
  <si>
    <t>Índex de creixement 2019-2020 (%)</t>
  </si>
  <si>
    <t>Índex de creixement de la població espanyola (%)</t>
  </si>
  <si>
    <t>Índex de creixement de la població estrangera (%)</t>
  </si>
  <si>
    <t>Índex de creixement de la població nascuda a les Balears (%)</t>
  </si>
  <si>
    <t>Índex de creixement de la població nascuda en una altra CA (%)</t>
  </si>
  <si>
    <t>Índex de creixement de la població nascuda a l'estranger (%)</t>
  </si>
  <si>
    <t>Edat mitjana</t>
  </si>
  <si>
    <t>Homes</t>
  </si>
  <si>
    <t>Dones</t>
  </si>
  <si>
    <t>Índex d'envelliment (pobl. de 65 i més / pobl. &lt;16 anys)</t>
  </si>
  <si>
    <t>Índex de longevitat o sobreenvelliment (pobl. 85 i més/pobl. 65 i més)</t>
  </si>
  <si>
    <t>Índex de dependència* (pobl. &lt;16 + pobl. &gt;64) / pobl. de 16 a 64)</t>
  </si>
  <si>
    <t>Índex de recanvi (pobl. de 60 a 64 / pobl. de 20 a 24)</t>
  </si>
  <si>
    <t xml:space="preserve">Font: Indicadors demogràfics (revisions anuals del padró municipal d'habitants), Institut Balear d'Estadística </t>
  </si>
  <si>
    <t>Estrangera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</si>
  <si>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</si>
  <si>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</si>
  <si>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</si>
  <si>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</si>
  <si>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</si>
  <si>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</si>
  <si>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</si>
  <si>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</si>
  <si>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</si>
  <si>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</si>
  <si>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</si>
  <si>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</si>
  <si>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</si>
  <si>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</si>
  <si>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</si>
  <si>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</si>
  <si>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</si>
  <si>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&gt;84</t>
  </si>
  <si>
    <t>Quadre III-1.5. Projecció de població resident a les Illes Balears l'1 de gener per sexes (2020-2035)</t>
  </si>
  <si>
    <t>actualitzat juny 2021</t>
  </si>
  <si>
    <t>Valors absoluts</t>
  </si>
  <si>
    <t>Variacions anuals relatives</t>
  </si>
  <si>
    <t>–</t>
  </si>
  <si>
    <t>Increment 2020-2035</t>
  </si>
  <si>
    <t>Font: Projeccions de la població 2020-2035, INE</t>
  </si>
  <si>
    <t>Quadre III-1.6. Indicador mensual de pressió humana, i taxa de creixement respecte a la xifra de població l’1 de gener. Mitjana mensual, 2020 i 2019</t>
  </si>
  <si>
    <t>IPH 2020 (P)</t>
  </si>
  <si>
    <t xml:space="preserve">Taxa de creixement </t>
  </si>
  <si>
    <t>IPH 2019</t>
  </si>
  <si>
    <t>Taxa de creixement</t>
  </si>
  <si>
    <t xml:space="preserve">M12 </t>
  </si>
  <si>
    <t xml:space="preserve">M11 </t>
  </si>
  <si>
    <t xml:space="preserve">M10 </t>
  </si>
  <si>
    <t>M09</t>
  </si>
  <si>
    <t>M08</t>
  </si>
  <si>
    <t>M07</t>
  </si>
  <si>
    <t>M06</t>
  </si>
  <si>
    <t>M05</t>
  </si>
  <si>
    <t>M04</t>
  </si>
  <si>
    <t>M03</t>
  </si>
  <si>
    <t>M02</t>
  </si>
  <si>
    <t>M01</t>
  </si>
  <si>
    <t>Xifra de població. Revisió del padró de l'1 de gener de 2020 i 2019</t>
  </si>
  <si>
    <t>Nota: Mitjana anual. IPH 2020, dades provisionals.</t>
  </si>
  <si>
    <t>Nascuts vius a les Illes Balears i a l'Estat espanyol (2000-2019)</t>
  </si>
  <si>
    <t>Any</t>
  </si>
  <si>
    <t>Estat espanyol</t>
  </si>
  <si>
    <t>Font: Institut d'Estadística de les Illes Balears (Ibestat) i Institut Nacional d'Estadística (INE)</t>
  </si>
  <si>
    <t>Quadre III-1.7. Edat mitjana de maternitat a Espanya i a les Illes Balears (1980-2018)</t>
  </si>
  <si>
    <t>Font: Indicadors demogràfics bàsics, INE</t>
  </si>
  <si>
    <t>Quadre III-1.8. Evolució del nombre mitjà de fills per dona a Espanya i a les Illes Balears (1980-2019)</t>
  </si>
  <si>
    <t>Quadre III-1.9. Evolució dels naixements a les Illes Balears per principals àrees de nacionalitat de la mare, per aportació al total de natalitat (2007-2019)</t>
  </si>
  <si>
    <t>% Espanya / total</t>
  </si>
  <si>
    <t>% estranger / total</t>
  </si>
  <si>
    <t>Europa</t>
  </si>
  <si>
    <t>% Europa / total</t>
  </si>
  <si>
    <t>% Europa / estrangers</t>
  </si>
  <si>
    <t>Àfrica</t>
  </si>
  <si>
    <t>% Àfrica / total</t>
  </si>
  <si>
    <t>% Àfrica / estrangers</t>
  </si>
  <si>
    <t>Amèrica del Sud</t>
  </si>
  <si>
    <t>% Amèrica del Sud / total</t>
  </si>
  <si>
    <t>% Amèrica del Sud / estrangers</t>
  </si>
  <si>
    <t>Font: Naixements (sèries), Institut d'Estadística de les Illes Balears</t>
  </si>
  <si>
    <t xml:space="preserve"> Percentatge de nascuts de mare no casada d'Espanya i de les Illes Balears (1976-2018)</t>
  </si>
  <si>
    <t>Font: Institut Nacional d'Estadística, indicadors demogràfics bàsics</t>
  </si>
  <si>
    <t>Quadre III-1.10. Evolució de les taxes d'interrupció voluntària de l'embaràs per residència de la mare a les Illes Balears i Espanya. 2011-2019</t>
  </si>
  <si>
    <t>Font: Interrupció voluntària de l'embaràs, Ministeri de Sanitat, Consum i Benestar Social</t>
  </si>
  <si>
    <t xml:space="preserve"> Taxa d'interrupció voluntària de l'embaràs per CA de residència. 2019</t>
  </si>
  <si>
    <t>CA de residencia</t>
  </si>
  <si>
    <t>Ceuta i Melilla</t>
  </si>
  <si>
    <t>Galícia</t>
  </si>
  <si>
    <t>Castella i Lleó</t>
  </si>
  <si>
    <t>Extremadura</t>
  </si>
  <si>
    <t>La Rioja</t>
  </si>
  <si>
    <t>Cantàbria</t>
  </si>
  <si>
    <t>Navarra</t>
  </si>
  <si>
    <t>Castella-la Manxa</t>
  </si>
  <si>
    <t>Com. Valenciana</t>
  </si>
  <si>
    <t>Aragó</t>
  </si>
  <si>
    <t>País Basc</t>
  </si>
  <si>
    <t>Andalusia</t>
  </si>
  <si>
    <t>Illes Canàries</t>
  </si>
  <si>
    <t>Múrcia</t>
  </si>
  <si>
    <t>Astúries</t>
  </si>
  <si>
    <t>Madrid</t>
  </si>
  <si>
    <t>Catalunya</t>
  </si>
  <si>
    <t>* Taxa per 1.000 dones entre 15 i 44 anys</t>
  </si>
  <si>
    <t>Quadre III-1.11. Evolució de les taxes brutes de nupcialitat per comunitat autònoma (1975-2019)</t>
  </si>
  <si>
    <t>Evolució dels matrimonis entre cònjuges de diferent sexe segons la forma de celebració (2000-2019)</t>
  </si>
  <si>
    <t>Catòlics</t>
  </si>
  <si>
    <t>Civils i altres</t>
  </si>
  <si>
    <t>Font: Matrimonis, Institut d'Estadística de les Illes Balears</t>
  </si>
  <si>
    <t xml:space="preserve"> Quadre III-1.12. Nombre de matrimonis entre cònjuges de diferent sexe segons forma de celebració</t>
  </si>
  <si>
    <t>Civils més altres</t>
  </si>
  <si>
    <t>Nombre</t>
  </si>
  <si>
    <t>%</t>
  </si>
  <si>
    <t>Font: Institut d'Estadística de les Illes Balears, Matrimonis (sèries)</t>
  </si>
  <si>
    <t>Homes- Espanya</t>
  </si>
  <si>
    <t>Dones - Espanya</t>
  </si>
  <si>
    <t>Homes - IB</t>
  </si>
  <si>
    <t>Dones - IB</t>
  </si>
  <si>
    <t>1990</t>
  </si>
  <si>
    <t>1991</t>
  </si>
  <si>
    <t>1992</t>
  </si>
  <si>
    <t>1993</t>
  </si>
  <si>
    <t>1994</t>
  </si>
  <si>
    <t>Font: INE. Indicadors demogràfics bàsics. Indicadors de primonupcialitat</t>
  </si>
  <si>
    <t>Quadre III-1.13. Matrimonis amb cònjuges de diferent sexe segons composició de les nacionalitats dels contraents a les Illes Balears (1986-2019)</t>
  </si>
  <si>
    <t>Ambdós espanyols</t>
  </si>
  <si>
    <t>Espòs espanyol i esposa estrangera</t>
  </si>
  <si>
    <t>Esposa espanyola i espòs estranger</t>
  </si>
  <si>
    <t>Ambdós estrangers</t>
  </si>
  <si>
    <t>Font: Matrimonis (sèries), Ibestat</t>
  </si>
  <si>
    <t>Nul·litat</t>
  </si>
  <si>
    <t>Separació</t>
  </si>
  <si>
    <t>Divorci</t>
  </si>
  <si>
    <t>Font: Estadística de nul·litats, separacions i divorcis, INE</t>
  </si>
  <si>
    <t>Eivissa i Formentera</t>
  </si>
  <si>
    <t>Font: Matrimonis, Ibestat</t>
  </si>
  <si>
    <t>Quadre III-1.16. Evolució de les taxes estandarditzades de defunció a Espanya i a les Illes Balears (2001, 2008, 2019)</t>
  </si>
  <si>
    <t>Malalties del sistema circulatori</t>
  </si>
  <si>
    <t>Tumors</t>
  </si>
  <si>
    <t>Malalties del sistema respiratori</t>
  </si>
  <si>
    <t>Font: Defuncions segons causa de mort, INE</t>
  </si>
  <si>
    <t>Nota: taxa tant per mil</t>
  </si>
  <si>
    <t>Quadre III-1.17. Taxes estandarditzades d'APVP per causes externes a Espanya i les Illes Balears (2019)</t>
  </si>
  <si>
    <t>Taxa estandarditzada d'APVP (per 100.000)</t>
  </si>
  <si>
    <t>Nombre mitjà  d'APVP</t>
  </si>
  <si>
    <t>Nombre mitjà d'APVP</t>
  </si>
  <si>
    <t>Nota: APVP, anys potencials de vida perduts. Taxa en tant per 1.000.</t>
  </si>
  <si>
    <t>Quadre III-1.18. Defuncions a les Illes Balears segons els grups d'edat i el gènere (2019)</t>
  </si>
  <si>
    <t>Sobremortalitat dels homes</t>
  </si>
  <si>
    <t>Distribució per grups d'edat</t>
  </si>
  <si>
    <t>&lt;1 any</t>
  </si>
  <si>
    <t>01-04 anys</t>
  </si>
  <si>
    <t>05-09 anys</t>
  </si>
  <si>
    <t>10-14 anys</t>
  </si>
  <si>
    <t>15-19 anys</t>
  </si>
  <si>
    <t>20-24 anys</t>
  </si>
  <si>
    <t>25-29 anys</t>
  </si>
  <si>
    <t>30-34 anys</t>
  </si>
  <si>
    <t>35-39 anys</t>
  </si>
  <si>
    <t>40-44 anys</t>
  </si>
  <si>
    <t>45-49 anys</t>
  </si>
  <si>
    <t>50-54 anys</t>
  </si>
  <si>
    <t>55-59 anys</t>
  </si>
  <si>
    <t>60-64 anys</t>
  </si>
  <si>
    <t>65-69 anys</t>
  </si>
  <si>
    <t>70-74 anys</t>
  </si>
  <si>
    <t>75-79 anys</t>
  </si>
  <si>
    <t>80-84 anys</t>
  </si>
  <si>
    <t>85 i més anys</t>
  </si>
  <si>
    <t>Font: Defuncions 2019, Ibestat</t>
  </si>
  <si>
    <t>Taxes de creixement vegetatiu per 1.000 (1990-2010, dades quinquennals, 2011-2019 dades anuals)</t>
  </si>
  <si>
    <t>Font: Indicadors demogràfics, INE</t>
  </si>
  <si>
    <t>Quadre III-1.19. Taxes de mortalitat per causes més freqüents, mes de defunció i sexe; total nacional i Illes Balears. Gener-maig 2020, dades avanç</t>
  </si>
  <si>
    <t xml:space="preserve"> Defuncions per 100.000 habitants</t>
  </si>
  <si>
    <t>S'ha de traduir</t>
  </si>
  <si>
    <t>Total nacional</t>
  </si>
  <si>
    <t>Balears, Illes</t>
  </si>
  <si>
    <t>Total malalties</t>
  </si>
  <si>
    <t>Covid-19 virus identificat</t>
  </si>
  <si>
    <t>Covid-19 Vvrus no identificat (sospitós)</t>
  </si>
  <si>
    <t>Malalties isquèmiques del cor</t>
  </si>
  <si>
    <t>Malalties cerebrovasculars</t>
  </si>
  <si>
    <t>Demència</t>
  </si>
  <si>
    <t>Càncer de bronquis i pulmó</t>
  </si>
  <si>
    <t>Insuficiència cardíaca</t>
  </si>
  <si>
    <t>Malaltia d'Alzheimer</t>
  </si>
  <si>
    <t>Malalties cròniques de les vies respiratòries inferiors (ECVRI)</t>
  </si>
  <si>
    <t>Malaltia hipertensiva</t>
  </si>
  <si>
    <t>Pneumònia</t>
  </si>
  <si>
    <t>Diabetis mellitus</t>
  </si>
  <si>
    <t>Càncer de còlon</t>
  </si>
  <si>
    <t>Insuficiència renal</t>
  </si>
  <si>
    <t>Càncer de pàncrees</t>
  </si>
  <si>
    <t>Càncer de mama</t>
  </si>
  <si>
    <t>..</t>
  </si>
  <si>
    <t>Càncer de pròstata</t>
  </si>
  <si>
    <t xml:space="preserve">Resta de malalties </t>
  </si>
  <si>
    <t>Font: Institut Nacional d'Estadística</t>
  </si>
  <si>
    <t>Nota: Resultats avanç. Taxa per 100.000 habitants</t>
  </si>
  <si>
    <t>Quadre III-1.20. Taxes de mortalitat per CA de les tres causes més freqüents a Espanya. Dades avanç gener-maig de 2020. Taxes per cada 100.000 habitants</t>
  </si>
  <si>
    <t>Unitats: defuncions per 100.000 habitants</t>
  </si>
  <si>
    <t>Covid-19 Virus identificat</t>
  </si>
  <si>
    <t>Covid-19 virus no identificat (sospitós)</t>
  </si>
  <si>
    <t>Astúries, Principat</t>
  </si>
  <si>
    <t>Canàries, Illes</t>
  </si>
  <si>
    <t>Comunitat Valenciana</t>
  </si>
  <si>
    <t>Madrid, Comunitat de</t>
  </si>
  <si>
    <t>Múrcia, Regió de</t>
  </si>
  <si>
    <t>Navarra, Comunitat Foral de</t>
  </si>
  <si>
    <t>Rioja, la</t>
  </si>
  <si>
    <t>Ceuta</t>
  </si>
  <si>
    <t>Melilla</t>
  </si>
  <si>
    <t>Nota: Resultats avanç</t>
  </si>
  <si>
    <t>Quadre III-1.21. Població estrangera per país de nacionalitat més freqüent a les Illes Balears. Revisió del padró de l'1 de gener de 2020</t>
  </si>
  <si>
    <t>Població</t>
  </si>
  <si>
    <t>% sobre població estrangera</t>
  </si>
  <si>
    <t>% sobre total de població</t>
  </si>
  <si>
    <t>Marroc</t>
  </si>
  <si>
    <t>Itàlia</t>
  </si>
  <si>
    <t>Alemanya</t>
  </si>
  <si>
    <t>Regne Unit</t>
  </si>
  <si>
    <t>Colòmbia</t>
  </si>
  <si>
    <t>Quadre III-1.5. Distribució de la població estrangera segons àrea de nacionalitat. Revisió del padró de l'1 de gener de 2020</t>
  </si>
  <si>
    <t>Amèrica del Nord</t>
  </si>
  <si>
    <t>Amèrica Central i resta d'Amèrica</t>
  </si>
  <si>
    <t>Àsia</t>
  </si>
  <si>
    <t>UE-15 excepte Espanya</t>
  </si>
  <si>
    <t>Resta de la UE-28</t>
  </si>
  <si>
    <t>Resta d’Europa</t>
  </si>
  <si>
    <t>Oceania</t>
  </si>
  <si>
    <t>Apàtrides</t>
  </si>
  <si>
    <t>Font: Institut d'Estadística de les Illes Balears</t>
  </si>
  <si>
    <t>Quadre III-1.15. Població resident a Illes Balears nascuda a l'estranger. Revisió del padró de l'1 de gener de 2020</t>
  </si>
  <si>
    <t>Unió Europea-28</t>
  </si>
  <si>
    <t>Resta d'Europa</t>
  </si>
  <si>
    <t>Amèrica Central i del Sud
Central</t>
  </si>
  <si>
    <t>Font: Revisió del padró municipal d'habitants de l'1 de gener de 2019, Institut d'Estadística de les Illes Balears</t>
  </si>
  <si>
    <t>Quadre IIIA-1.1. Evolució del balanç migratori a les Illes Balears per zona de procedència (1995-2019)</t>
  </si>
  <si>
    <t>Antics territoris de sobirania espanyola es comptabilitzen amb nascuts a l'estranger. Des de l'any 2006, Turquia es comptabilitza amb la resta de països europeus.</t>
  </si>
  <si>
    <t>Quadre IIIA-1.2. Evolució de les taxes del balanç vegetatiu per 1.000 habitants d'Espanya i Illes Balears (1982-2019)</t>
  </si>
  <si>
    <t>Actualitzat dades 2019/juny2021</t>
  </si>
  <si>
    <t>Font: Institut Nacional de Estadística</t>
  </si>
  <si>
    <t>Quadre IIIA-1.3. Població estrangera per país de nacionalitat més freqüent a les Illes Balears. Revisió del padró de l'1 de gener de 2020</t>
  </si>
  <si>
    <t>% estrangera sobre total</t>
  </si>
  <si>
    <t>Total estrangera</t>
  </si>
  <si>
    <t>País</t>
  </si>
  <si>
    <t>% sobre total estrangera</t>
  </si>
  <si>
    <t>(228) Marroc</t>
  </si>
  <si>
    <t>(126) Alemanya</t>
  </si>
  <si>
    <t>(340) Argentina</t>
  </si>
  <si>
    <t>(125) Regne Unit</t>
  </si>
  <si>
    <t>(343) Colòmbia</t>
  </si>
  <si>
    <t>(115) Itàlia</t>
  </si>
  <si>
    <t>(128) Romania</t>
  </si>
  <si>
    <t>(104) Bulgària</t>
  </si>
  <si>
    <t>(110) França</t>
  </si>
  <si>
    <t>(345) Equador</t>
  </si>
  <si>
    <t>(407) Xina</t>
  </si>
  <si>
    <t>(342) Brasil</t>
  </si>
  <si>
    <t>(239) Senegal</t>
  </si>
  <si>
    <t>(350) Uruguai</t>
  </si>
  <si>
    <t>(347) Paraguai</t>
  </si>
  <si>
    <t>(351) Veneçuela</t>
  </si>
  <si>
    <t>(341) Bolívia</t>
  </si>
  <si>
    <t>(315) Cuba</t>
  </si>
  <si>
    <t>(410) Índia</t>
  </si>
  <si>
    <t>(122) Polònia</t>
  </si>
  <si>
    <t>(121) Països Baixos</t>
  </si>
  <si>
    <t>Font: Revisió del padró de l'1 de gener de 2020, Institut d'Estadística de les Illes Balears</t>
  </si>
  <si>
    <t>Quadre IIIA-1.4. Evolució de les taxes d'interrupció voluntària de l'embaràs per CA de residència. 2011-2019</t>
  </si>
  <si>
    <t>Font: Interrupció voluntària de l'embaràs, Ministeri de Sanitat i Política Social</t>
  </si>
  <si>
    <t>Quadre IIIA-1.5. Taxes estandarditzades d'APVP per comunitat autònoma (2019)</t>
  </si>
  <si>
    <t>Total Espanya</t>
  </si>
  <si>
    <t>Font: Defuncions segons causa de mort, Institut Nacional d'Estadística</t>
  </si>
  <si>
    <t>Nota: Taxa per 100.000 habitants.</t>
  </si>
  <si>
    <t>Quadre IIIA-1.6. Evolució dels moviments migratoris de les Illes Balears per procedència (exclosa la migració interior) (1996-2019)</t>
  </si>
  <si>
    <t>Piràmide segons el lloc de naixement. Revisió del padró l'1 de gener de 2020</t>
  </si>
  <si>
    <t>Quadre III-1.14. Matrimonis entre cònjuges del mateix sexe a les Illes Balears (2006-2019)</t>
  </si>
  <si>
    <t>Quadre III-1.15. Dissolucions del matrimoni a Espanya i les Illes Balears (2007-2019)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</si>
</sst>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0;0"/>
    <numFmt numFmtId="166" formatCode="0.0"/>
    <numFmt numFmtId="167" formatCode="#,##0.0"/>
    <numFmt numFmtId="168" formatCode="#,##0;\-#,##0;&quot;..&quot;"/>
    <numFmt numFmtId="169" formatCode="0.0000000000000000000000"/>
  </numFmts>
  <fonts count="50">
    <font>
      <sz val="11"/>
      <color rgb="FF000000"/>
      <name val="Arial1"/>
      <charset val="1"/>
    </font>
    <font>
      <b/>
      <sz val="11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u/>
      <sz val="11"/>
      <color rgb="FF0563C1"/>
      <name val="Arial1"/>
      <charset val="1"/>
    </font>
    <font>
      <b/>
      <sz val="8"/>
      <color rgb="FFFFFFFF"/>
      <name val="Arial"/>
      <family val="2"/>
      <charset val="1"/>
    </font>
    <font>
      <sz val="8"/>
      <color rgb="FF000000"/>
      <name val="Arial"/>
      <charset val="1"/>
    </font>
    <font>
      <b/>
      <sz val="8"/>
      <color rgb="FFFF0000"/>
      <name val="Arial"/>
      <charset val="1"/>
    </font>
    <font>
      <sz val="11"/>
      <color rgb="FF000000"/>
      <name val="Calibri"/>
      <charset val="1"/>
    </font>
    <font>
      <b/>
      <sz val="8"/>
      <color rgb="FF000000"/>
      <name val="Arial"/>
      <charset val="1"/>
    </font>
    <font>
      <sz val="11"/>
      <color rgb="FF000000"/>
      <name val="Arial"/>
      <charset val="1"/>
    </font>
    <font>
      <i/>
      <sz val="8"/>
      <color rgb="FF000000"/>
      <name val="Arial"/>
      <charset val="1"/>
    </font>
    <font>
      <sz val="8"/>
      <color rgb="FF000000"/>
      <name val="Arial1"/>
      <charset val="1"/>
    </font>
    <font>
      <b/>
      <sz val="8"/>
      <color rgb="FFFFFFFF"/>
      <name val="Arial"/>
      <charset val="1"/>
    </font>
    <font>
      <sz val="11"/>
      <name val="Arial1"/>
      <charset val="1"/>
    </font>
    <font>
      <sz val="8"/>
      <color rgb="FFFF0000"/>
      <name val="Arial"/>
      <charset val="1"/>
    </font>
    <font>
      <sz val="9"/>
      <color rgb="FF000000"/>
      <name val="Calibri"/>
      <charset val="1"/>
    </font>
    <font>
      <b/>
      <sz val="12"/>
      <color rgb="FFFFFFFF"/>
      <name val="Arial"/>
      <family val="2"/>
      <charset val="1"/>
    </font>
    <font>
      <sz val="11"/>
      <color rgb="FF333333"/>
      <name val="Arial"/>
      <charset val="1"/>
    </font>
    <font>
      <sz val="8"/>
      <color rgb="FF333333"/>
      <name val="Arial"/>
      <charset val="1"/>
    </font>
    <font>
      <sz val="8"/>
      <color rgb="FF000000"/>
      <name val="Calibri"/>
      <charset val="1"/>
    </font>
    <font>
      <sz val="11"/>
      <color rgb="FF333333"/>
      <name val="Calibri"/>
      <charset val="1"/>
    </font>
    <font>
      <sz val="11"/>
      <color rgb="FF969696"/>
      <name val="Arial"/>
      <charset val="1"/>
    </font>
    <font>
      <i/>
      <sz val="8"/>
      <color rgb="FF000000"/>
      <name val="Arial"/>
      <family val="2"/>
      <charset val="1"/>
    </font>
    <font>
      <sz val="9"/>
      <color rgb="FF000000"/>
      <name val="Arial"/>
      <charset val="1"/>
    </font>
    <font>
      <i/>
      <sz val="8"/>
      <color rgb="FF333333"/>
      <name val="Arial"/>
      <charset val="1"/>
    </font>
    <font>
      <sz val="9"/>
      <color rgb="FF000000"/>
      <name val="Arial1"/>
      <charset val="1"/>
    </font>
    <font>
      <sz val="8"/>
      <color rgb="FF993300"/>
      <name val="Arial"/>
      <charset val="1"/>
    </font>
    <font>
      <sz val="8"/>
      <color rgb="FFFFFFFF"/>
      <name val="Arial"/>
      <charset val="1"/>
    </font>
    <font>
      <sz val="8"/>
      <name val="Arial"/>
      <family val="2"/>
      <charset val="1"/>
    </font>
    <font>
      <b/>
      <sz val="8"/>
      <name val="Arial"/>
      <family val="2"/>
      <charset val="1"/>
    </font>
    <font>
      <i/>
      <sz val="8"/>
      <color rgb="FF993300"/>
      <name val="Arial"/>
      <charset val="1"/>
    </font>
    <font>
      <sz val="10"/>
      <color rgb="FF000000"/>
      <name val="Arial"/>
      <charset val="1"/>
    </font>
    <font>
      <b/>
      <sz val="8"/>
      <color rgb="FF333333"/>
      <name val="Arial"/>
      <charset val="1"/>
    </font>
    <font>
      <sz val="8"/>
      <color rgb="FFFF0000"/>
      <name val="Roboto"/>
      <charset val="1"/>
    </font>
    <font>
      <b/>
      <sz val="10"/>
      <color rgb="FFFFFFFF"/>
      <name val="Arial"/>
      <family val="2"/>
      <charset val="1"/>
    </font>
    <font>
      <b/>
      <sz val="11"/>
      <color rgb="FFFFFFFF"/>
      <name val="Arial"/>
      <charset val="1"/>
    </font>
    <font>
      <b/>
      <sz val="10"/>
      <color rgb="FFFFFFFF"/>
      <name val="Arial"/>
      <charset val="1"/>
    </font>
    <font>
      <b/>
      <sz val="11"/>
      <color rgb="FFFFFFFF"/>
      <name val="Arial1"/>
      <charset val="1"/>
    </font>
    <font>
      <b/>
      <sz val="10"/>
      <color rgb="FF333333"/>
      <name val="Arial"/>
      <charset val="1"/>
    </font>
    <font>
      <b/>
      <sz val="10"/>
      <color rgb="FF000000"/>
      <name val="Arial"/>
      <charset val="1"/>
    </font>
    <font>
      <sz val="10"/>
      <name val="Times New Roman"/>
      <family val="1"/>
    </font>
    <font>
      <sz val="10"/>
      <color rgb="FF333333"/>
      <name val="Arial"/>
      <charset val="1"/>
    </font>
    <font>
      <sz val="9"/>
      <color rgb="FF333333"/>
      <name val="Calibri"/>
      <family val="2"/>
      <charset val="1"/>
    </font>
    <font>
      <sz val="10"/>
      <color rgb="FF333333"/>
      <name val="Calibri"/>
      <charset val="1"/>
    </font>
    <font>
      <sz val="10"/>
      <color rgb="FF000000"/>
      <name val="Calibri"/>
      <charset val="1"/>
    </font>
    <font>
      <sz val="10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333333"/>
      <name val="Arial"/>
      <charset val="1"/>
    </font>
    <font>
      <sz val="8"/>
      <color rgb="FF000000"/>
      <name val="Arial"/>
      <family val="2"/>
      <charset val="1"/>
    </font>
    <font>
      <i/>
      <sz val="8"/>
      <color rgb="FF333333"/>
      <name val="Arial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A6A6A6"/>
        <bgColor rgb="FFA5A5A5"/>
      </patternFill>
    </fill>
    <fill>
      <patternFill patternType="solid">
        <fgColor rgb="FF808080"/>
        <bgColor rgb="FF7F7F7F"/>
      </patternFill>
    </fill>
    <fill>
      <patternFill patternType="solid">
        <fgColor rgb="FFFFFFFF"/>
        <bgColor rgb="FFF3F4F7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BFBFBF"/>
      </patternFill>
    </fill>
    <fill>
      <patternFill patternType="solid">
        <fgColor rgb="FF7F7F7F"/>
        <bgColor rgb="FF808080"/>
      </patternFill>
    </fill>
    <fill>
      <patternFill patternType="solid">
        <fgColor rgb="FFFFC000"/>
        <bgColor rgb="FFFFCC00"/>
      </patternFill>
    </fill>
    <fill>
      <patternFill patternType="solid">
        <fgColor rgb="FFBFBFBF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CC99"/>
        <bgColor rgb="FFFFD34D"/>
      </patternFill>
    </fill>
    <fill>
      <patternFill patternType="solid">
        <fgColor rgb="FFF3F4F7"/>
        <bgColor rgb="FFFFFFFF"/>
      </patternFill>
    </fill>
    <fill>
      <patternFill patternType="solid">
        <fgColor rgb="FFFF0000"/>
        <bgColor rgb="FF993300"/>
      </patternFill>
    </fill>
    <fill>
      <patternFill patternType="solid">
        <fgColor rgb="FFD8D8D8"/>
        <bgColor rgb="FFD9D9D9"/>
      </patternFill>
    </fill>
    <fill>
      <patternFill patternType="solid">
        <fgColor rgb="FFB7B7B7"/>
        <bgColor rgb="FFBFBFBF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 applyBorder="0" applyProtection="0"/>
  </cellStyleXfs>
  <cellXfs count="302">
    <xf numFmtId="0" fontId="0" fillId="0" borderId="0" xfId="0"/>
    <xf numFmtId="0" fontId="0" fillId="0" borderId="0" xfId="0" applyFont="1" applyBorder="1" applyAlignment="1"/>
    <xf numFmtId="0" fontId="5" fillId="0" borderId="0" xfId="0" applyFont="1"/>
    <xf numFmtId="0" fontId="6" fillId="0" borderId="0" xfId="0" applyFont="1"/>
    <xf numFmtId="0" fontId="5" fillId="4" borderId="3" xfId="0" applyFont="1" applyFill="1" applyBorder="1" applyAlignment="1">
      <alignment horizontal="right" vertical="top" wrapText="1"/>
    </xf>
    <xf numFmtId="0" fontId="5" fillId="5" borderId="3" xfId="0" applyFont="1" applyFill="1" applyBorder="1" applyAlignment="1">
      <alignment horizontal="center" vertical="center" wrapText="1"/>
    </xf>
    <xf numFmtId="0" fontId="7" fillId="0" borderId="0" xfId="0" applyFont="1"/>
    <xf numFmtId="0" fontId="8" fillId="6" borderId="3" xfId="0" applyFont="1" applyFill="1" applyBorder="1"/>
    <xf numFmtId="3" fontId="8" fillId="6" borderId="3" xfId="0" applyNumberFormat="1" applyFont="1" applyFill="1" applyBorder="1"/>
    <xf numFmtId="164" fontId="8" fillId="6" borderId="3" xfId="0" applyNumberFormat="1" applyFont="1" applyFill="1" applyBorder="1"/>
    <xf numFmtId="3" fontId="5" fillId="0" borderId="0" xfId="0" applyNumberFormat="1" applyFont="1"/>
    <xf numFmtId="0" fontId="5" fillId="4" borderId="3" xfId="0" applyFont="1" applyFill="1" applyBorder="1"/>
    <xf numFmtId="3" fontId="5" fillId="4" borderId="3" xfId="0" applyNumberFormat="1" applyFont="1" applyFill="1" applyBorder="1"/>
    <xf numFmtId="164" fontId="5" fillId="0" borderId="3" xfId="0" applyNumberFormat="1" applyFont="1" applyBorder="1"/>
    <xf numFmtId="3" fontId="5" fillId="0" borderId="3" xfId="0" applyNumberFormat="1" applyFont="1" applyBorder="1"/>
    <xf numFmtId="4" fontId="5" fillId="0" borderId="0" xfId="0" applyNumberFormat="1" applyFont="1"/>
    <xf numFmtId="0" fontId="9" fillId="0" borderId="0" xfId="0" applyFont="1"/>
    <xf numFmtId="0" fontId="10" fillId="0" borderId="4" xfId="0" applyFont="1" applyBorder="1" applyAlignment="1">
      <alignment horizontal="left"/>
    </xf>
    <xf numFmtId="10" fontId="8" fillId="0" borderId="0" xfId="0" applyNumberFormat="1" applyFont="1"/>
    <xf numFmtId="3" fontId="8" fillId="0" borderId="0" xfId="0" applyNumberFormat="1" applyFont="1"/>
    <xf numFmtId="0" fontId="11" fillId="0" borderId="0" xfId="0" applyFont="1"/>
    <xf numFmtId="0" fontId="5" fillId="8" borderId="3" xfId="0" applyFont="1" applyFill="1" applyBorder="1"/>
    <xf numFmtId="0" fontId="5" fillId="8" borderId="3" xfId="0" applyFont="1" applyFill="1" applyBorder="1" applyAlignment="1">
      <alignment horizontal="center"/>
    </xf>
    <xf numFmtId="0" fontId="5" fillId="0" borderId="3" xfId="0" applyFont="1" applyBorder="1"/>
    <xf numFmtId="0" fontId="13" fillId="0" borderId="4" xfId="0" applyFont="1" applyBorder="1"/>
    <xf numFmtId="0" fontId="5" fillId="0" borderId="3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1" xfId="0" applyNumberFormat="1" applyFont="1" applyBorder="1"/>
    <xf numFmtId="0" fontId="8" fillId="9" borderId="3" xfId="0" applyFont="1" applyFill="1" applyBorder="1" applyAlignment="1">
      <alignment horizontal="left"/>
    </xf>
    <xf numFmtId="0" fontId="8" fillId="9" borderId="3" xfId="0" applyFont="1" applyFill="1" applyBorder="1" applyAlignment="1">
      <alignment horizontal="right"/>
    </xf>
    <xf numFmtId="3" fontId="8" fillId="9" borderId="3" xfId="0" applyNumberFormat="1" applyFont="1" applyFill="1" applyBorder="1" applyAlignment="1">
      <alignment horizontal="right"/>
    </xf>
    <xf numFmtId="10" fontId="5" fillId="0" borderId="0" xfId="0" applyNumberFormat="1" applyFont="1"/>
    <xf numFmtId="0" fontId="5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5" fillId="0" borderId="0" xfId="0" applyFont="1"/>
    <xf numFmtId="0" fontId="8" fillId="8" borderId="3" xfId="0" applyFont="1" applyFill="1" applyBorder="1"/>
    <xf numFmtId="0" fontId="8" fillId="8" borderId="3" xfId="0" applyFont="1" applyFill="1" applyBorder="1" applyAlignment="1">
      <alignment horizontal="center"/>
    </xf>
    <xf numFmtId="1" fontId="8" fillId="8" borderId="3" xfId="0" applyNumberFormat="1" applyFont="1" applyFill="1" applyBorder="1" applyAlignment="1">
      <alignment horizontal="center"/>
    </xf>
    <xf numFmtId="0" fontId="5" fillId="4" borderId="0" xfId="0" applyFont="1" applyFill="1" applyBorder="1"/>
    <xf numFmtId="3" fontId="15" fillId="0" borderId="0" xfId="0" applyNumberFormat="1" applyFont="1"/>
    <xf numFmtId="3" fontId="5" fillId="0" borderId="3" xfId="0" applyNumberFormat="1" applyFont="1" applyBorder="1" applyAlignment="1">
      <alignment horizontal="right"/>
    </xf>
    <xf numFmtId="9" fontId="5" fillId="0" borderId="3" xfId="0" applyNumberFormat="1" applyFont="1" applyBorder="1"/>
    <xf numFmtId="0" fontId="10" fillId="0" borderId="0" xfId="0" applyFont="1" applyAlignment="1"/>
    <xf numFmtId="0" fontId="10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5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5" fillId="0" borderId="4" xfId="0" applyFont="1" applyBorder="1" applyAlignment="1">
      <alignment horizontal="left"/>
    </xf>
    <xf numFmtId="0" fontId="5" fillId="0" borderId="4" xfId="0" applyFont="1" applyBorder="1"/>
    <xf numFmtId="0" fontId="10" fillId="0" borderId="4" xfId="0" applyFont="1" applyBorder="1"/>
    <xf numFmtId="0" fontId="5" fillId="0" borderId="0" xfId="0" applyFont="1" applyAlignment="1">
      <alignment horizontal="right"/>
    </xf>
    <xf numFmtId="10" fontId="7" fillId="0" borderId="0" xfId="0" applyNumberFormat="1" applyFont="1"/>
    <xf numFmtId="10" fontId="0" fillId="0" borderId="0" xfId="0" applyNumberFormat="1" applyFont="1"/>
    <xf numFmtId="0" fontId="7" fillId="10" borderId="0" xfId="0" applyFont="1" applyFill="1" applyBorder="1"/>
    <xf numFmtId="0" fontId="7" fillId="8" borderId="3" xfId="0" applyFont="1" applyFill="1" applyBorder="1"/>
    <xf numFmtId="3" fontId="8" fillId="8" borderId="3" xfId="0" applyNumberFormat="1" applyFont="1" applyFill="1" applyBorder="1"/>
    <xf numFmtId="10" fontId="8" fillId="6" borderId="3" xfId="0" applyNumberFormat="1" applyFont="1" applyFill="1" applyBorder="1"/>
    <xf numFmtId="0" fontId="17" fillId="0" borderId="0" xfId="0" applyFont="1" applyAlignment="1">
      <alignment horizontal="left"/>
    </xf>
    <xf numFmtId="3" fontId="18" fillId="0" borderId="3" xfId="0" applyNumberFormat="1" applyFont="1" applyBorder="1" applyAlignment="1">
      <alignment horizontal="right"/>
    </xf>
    <xf numFmtId="10" fontId="19" fillId="0" borderId="3" xfId="0" applyNumberFormat="1" applyFont="1" applyBorder="1"/>
    <xf numFmtId="3" fontId="18" fillId="4" borderId="3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left"/>
    </xf>
    <xf numFmtId="0" fontId="5" fillId="10" borderId="0" xfId="0" applyFont="1" applyFill="1" applyBorder="1"/>
    <xf numFmtId="0" fontId="5" fillId="5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right"/>
    </xf>
    <xf numFmtId="0" fontId="20" fillId="11" borderId="3" xfId="0" applyFont="1" applyFill="1" applyBorder="1" applyAlignment="1">
      <alignment horizontal="left"/>
    </xf>
    <xf numFmtId="0" fontId="21" fillId="4" borderId="0" xfId="0" applyFont="1" applyFill="1" applyBorder="1" applyAlignment="1">
      <alignment horizontal="left"/>
    </xf>
    <xf numFmtId="0" fontId="17" fillId="4" borderId="7" xfId="0" applyFont="1" applyFill="1" applyBorder="1" applyAlignment="1">
      <alignment horizontal="left"/>
    </xf>
    <xf numFmtId="0" fontId="17" fillId="4" borderId="8" xfId="0" applyFont="1" applyFill="1" applyBorder="1" applyAlignment="1">
      <alignment horizontal="left"/>
    </xf>
    <xf numFmtId="0" fontId="14" fillId="0" borderId="0" xfId="0" applyFont="1"/>
    <xf numFmtId="0" fontId="5" fillId="8" borderId="3" xfId="0" applyFont="1" applyFill="1" applyBorder="1" applyAlignment="1"/>
    <xf numFmtId="0" fontId="5" fillId="9" borderId="3" xfId="0" applyFont="1" applyFill="1" applyBorder="1" applyAlignment="1">
      <alignment horizontal="right"/>
    </xf>
    <xf numFmtId="49" fontId="5" fillId="0" borderId="3" xfId="0" applyNumberFormat="1" applyFont="1" applyBorder="1"/>
    <xf numFmtId="165" fontId="5" fillId="0" borderId="0" xfId="0" applyNumberFormat="1" applyFont="1"/>
    <xf numFmtId="0" fontId="22" fillId="0" borderId="0" xfId="0" applyFont="1"/>
    <xf numFmtId="165" fontId="5" fillId="0" borderId="0" xfId="0" applyNumberFormat="1" applyFont="1" applyAlignment="1">
      <alignment horizontal="right" wrapText="1"/>
    </xf>
    <xf numFmtId="3" fontId="5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5" fillId="5" borderId="3" xfId="0" applyFont="1" applyFill="1" applyBorder="1" applyAlignment="1">
      <alignment horizontal="center" wrapText="1"/>
    </xf>
    <xf numFmtId="10" fontId="5" fillId="0" borderId="3" xfId="0" applyNumberFormat="1" applyFont="1" applyBorder="1"/>
    <xf numFmtId="0" fontId="0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5" fillId="8" borderId="2" xfId="0" applyFont="1" applyFill="1" applyBorder="1"/>
    <xf numFmtId="0" fontId="5" fillId="8" borderId="2" xfId="0" applyFont="1" applyFill="1" applyBorder="1" applyAlignment="1">
      <alignment horizontal="center"/>
    </xf>
    <xf numFmtId="0" fontId="5" fillId="0" borderId="0" xfId="0" applyFont="1" applyBorder="1"/>
    <xf numFmtId="0" fontId="19" fillId="0" borderId="0" xfId="0" applyFont="1"/>
    <xf numFmtId="0" fontId="18" fillId="4" borderId="3" xfId="0" applyFont="1" applyFill="1" applyBorder="1" applyAlignment="1">
      <alignment horizontal="left"/>
    </xf>
    <xf numFmtId="164" fontId="5" fillId="0" borderId="3" xfId="0" applyNumberFormat="1" applyFont="1" applyBorder="1" applyAlignment="1">
      <alignment horizontal="right"/>
    </xf>
    <xf numFmtId="0" fontId="8" fillId="0" borderId="3" xfId="0" applyFont="1" applyBorder="1" applyAlignment="1">
      <alignment horizontal="right"/>
    </xf>
    <xf numFmtId="164" fontId="8" fillId="0" borderId="3" xfId="0" applyNumberFormat="1" applyFont="1" applyBorder="1" applyAlignment="1">
      <alignment horizontal="right"/>
    </xf>
    <xf numFmtId="164" fontId="8" fillId="0" borderId="3" xfId="0" applyNumberFormat="1" applyFont="1" applyBorder="1"/>
    <xf numFmtId="0" fontId="19" fillId="9" borderId="3" xfId="0" applyFont="1" applyFill="1" applyBorder="1" applyAlignment="1">
      <alignment horizontal="left" wrapText="1"/>
    </xf>
    <xf numFmtId="3" fontId="8" fillId="9" borderId="3" xfId="0" applyNumberFormat="1" applyFont="1" applyFill="1" applyBorder="1"/>
    <xf numFmtId="0" fontId="19" fillId="9" borderId="3" xfId="0" applyFont="1" applyFill="1" applyBorder="1"/>
    <xf numFmtId="0" fontId="9" fillId="9" borderId="3" xfId="0" applyFont="1" applyFill="1" applyBorder="1"/>
    <xf numFmtId="3" fontId="23" fillId="12" borderId="3" xfId="0" applyNumberFormat="1" applyFont="1" applyFill="1" applyBorder="1" applyAlignment="1">
      <alignment horizontal="right"/>
    </xf>
    <xf numFmtId="0" fontId="8" fillId="0" borderId="3" xfId="0" applyFont="1" applyBorder="1"/>
    <xf numFmtId="2" fontId="5" fillId="0" borderId="3" xfId="0" applyNumberFormat="1" applyFont="1" applyBorder="1"/>
    <xf numFmtId="0" fontId="5" fillId="4" borderId="3" xfId="0" applyFont="1" applyFill="1" applyBorder="1" applyAlignment="1">
      <alignment horizontal="left"/>
    </xf>
    <xf numFmtId="2" fontId="5" fillId="4" borderId="3" xfId="0" applyNumberFormat="1" applyFont="1" applyFill="1" applyBorder="1"/>
    <xf numFmtId="0" fontId="8" fillId="6" borderId="3" xfId="0" applyFont="1" applyFill="1" applyBorder="1" applyAlignment="1">
      <alignment horizontal="left"/>
    </xf>
    <xf numFmtId="2" fontId="8" fillId="6" borderId="3" xfId="0" applyNumberFormat="1" applyFont="1" applyFill="1" applyBorder="1"/>
    <xf numFmtId="0" fontId="18" fillId="0" borderId="3" xfId="0" applyFont="1" applyBorder="1" applyAlignment="1">
      <alignment horizontal="left"/>
    </xf>
    <xf numFmtId="0" fontId="18" fillId="5" borderId="3" xfId="0" applyFont="1" applyFill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right"/>
    </xf>
    <xf numFmtId="166" fontId="5" fillId="4" borderId="3" xfId="0" applyNumberFormat="1" applyFont="1" applyFill="1" applyBorder="1" applyAlignment="1">
      <alignment horizontal="right" wrapText="1"/>
    </xf>
    <xf numFmtId="166" fontId="5" fillId="0" borderId="3" xfId="0" applyNumberFormat="1" applyFont="1" applyBorder="1"/>
    <xf numFmtId="0" fontId="0" fillId="0" borderId="0" xfId="0" applyFont="1" applyAlignment="1"/>
    <xf numFmtId="0" fontId="12" fillId="3" borderId="3" xfId="0" applyFont="1" applyFill="1" applyBorder="1" applyAlignment="1">
      <alignment horizontal="center" wrapText="1"/>
    </xf>
    <xf numFmtId="0" fontId="5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8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3" xfId="0" applyFont="1" applyFill="1" applyBorder="1" applyAlignment="1">
      <alignment horizontal="left" vertical="center" wrapText="1"/>
    </xf>
    <xf numFmtId="167" fontId="8" fillId="6" borderId="3" xfId="0" applyNumberFormat="1" applyFont="1" applyFill="1" applyBorder="1" applyAlignment="1">
      <alignment horizontal="right"/>
    </xf>
    <xf numFmtId="0" fontId="5" fillId="0" borderId="3" xfId="0" applyFont="1" applyBorder="1" applyAlignment="1">
      <alignment horizontal="left" vertical="center" wrapText="1"/>
    </xf>
    <xf numFmtId="167" fontId="5" fillId="0" borderId="3" xfId="0" applyNumberFormat="1" applyFont="1" applyBorder="1" applyAlignment="1">
      <alignment horizontal="right"/>
    </xf>
    <xf numFmtId="0" fontId="8" fillId="0" borderId="0" xfId="0" applyFont="1"/>
    <xf numFmtId="0" fontId="5" fillId="0" borderId="3" xfId="0" applyFont="1" applyBorder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wrapText="1"/>
    </xf>
    <xf numFmtId="3" fontId="5" fillId="0" borderId="3" xfId="0" applyNumberFormat="1" applyFont="1" applyBorder="1" applyAlignment="1">
      <alignment horizontal="right" wrapText="1"/>
    </xf>
    <xf numFmtId="0" fontId="26" fillId="0" borderId="0" xfId="0" applyFont="1"/>
    <xf numFmtId="0" fontId="4" fillId="7" borderId="3" xfId="0" applyFont="1" applyFill="1" applyBorder="1"/>
    <xf numFmtId="0" fontId="27" fillId="7" borderId="3" xfId="0" applyFont="1" applyFill="1" applyBorder="1"/>
    <xf numFmtId="0" fontId="5" fillId="0" borderId="0" xfId="0" applyFont="1" applyBorder="1"/>
    <xf numFmtId="0" fontId="8" fillId="8" borderId="1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left" wrapText="1"/>
    </xf>
    <xf numFmtId="0" fontId="5" fillId="0" borderId="3" xfId="0" applyFont="1" applyBorder="1" applyAlignment="1">
      <alignment horizontal="right" wrapText="1"/>
    </xf>
    <xf numFmtId="2" fontId="5" fillId="0" borderId="3" xfId="0" applyNumberFormat="1" applyFont="1" applyBorder="1" applyAlignment="1">
      <alignment horizontal="right" wrapText="1"/>
    </xf>
    <xf numFmtId="0" fontId="29" fillId="9" borderId="3" xfId="0" applyFont="1" applyFill="1" applyBorder="1" applyAlignment="1">
      <alignment horizontal="left" wrapText="1"/>
    </xf>
    <xf numFmtId="3" fontId="29" fillId="9" borderId="3" xfId="0" applyNumberFormat="1" applyFont="1" applyFill="1" applyBorder="1" applyAlignment="1">
      <alignment horizontal="right" wrapText="1"/>
    </xf>
    <xf numFmtId="0" fontId="29" fillId="9" borderId="3" xfId="0" applyFont="1" applyFill="1" applyBorder="1" applyAlignment="1">
      <alignment horizontal="right" wrapText="1"/>
    </xf>
    <xf numFmtId="3" fontId="29" fillId="9" borderId="3" xfId="0" applyNumberFormat="1" applyFont="1" applyFill="1" applyBorder="1" applyAlignment="1">
      <alignment horizontal="right"/>
    </xf>
    <xf numFmtId="2" fontId="29" fillId="9" borderId="3" xfId="0" applyNumberFormat="1" applyFont="1" applyFill="1" applyBorder="1" applyAlignment="1">
      <alignment horizontal="right" wrapText="1"/>
    </xf>
    <xf numFmtId="0" fontId="30" fillId="0" borderId="0" xfId="0" applyFont="1"/>
    <xf numFmtId="4" fontId="5" fillId="0" borderId="3" xfId="0" applyNumberFormat="1" applyFont="1" applyBorder="1" applyAlignment="1">
      <alignment horizontal="right"/>
    </xf>
    <xf numFmtId="0" fontId="5" fillId="0" borderId="2" xfId="0" applyFont="1" applyBorder="1"/>
    <xf numFmtId="4" fontId="5" fillId="0" borderId="2" xfId="0" applyNumberFormat="1" applyFont="1" applyBorder="1" applyAlignment="1">
      <alignment horizontal="right"/>
    </xf>
    <xf numFmtId="0" fontId="31" fillId="0" borderId="0" xfId="0" applyFont="1"/>
    <xf numFmtId="0" fontId="5" fillId="0" borderId="1" xfId="0" applyFont="1" applyBorder="1"/>
    <xf numFmtId="4" fontId="5" fillId="0" borderId="11" xfId="0" applyNumberFormat="1" applyFont="1" applyBorder="1" applyAlignment="1">
      <alignment horizontal="right"/>
    </xf>
    <xf numFmtId="0" fontId="29" fillId="9" borderId="3" xfId="0" applyFont="1" applyFill="1" applyBorder="1" applyAlignment="1">
      <alignment horizontal="left"/>
    </xf>
    <xf numFmtId="4" fontId="29" fillId="9" borderId="11" xfId="0" applyNumberFormat="1" applyFont="1" applyFill="1" applyBorder="1" applyAlignment="1">
      <alignment horizontal="right"/>
    </xf>
    <xf numFmtId="4" fontId="29" fillId="9" borderId="3" xfId="0" applyNumberFormat="1" applyFont="1" applyFill="1" applyBorder="1" applyAlignment="1">
      <alignment horizontal="right"/>
    </xf>
    <xf numFmtId="0" fontId="5" fillId="5" borderId="3" xfId="0" applyFont="1" applyFill="1" applyBorder="1" applyAlignment="1">
      <alignment horizontal="center" vertical="center"/>
    </xf>
    <xf numFmtId="49" fontId="5" fillId="5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168" fontId="5" fillId="0" borderId="3" xfId="0" applyNumberFormat="1" applyFont="1" applyBorder="1" applyAlignment="1">
      <alignment horizontal="right" vertical="center"/>
    </xf>
    <xf numFmtId="168" fontId="5" fillId="0" borderId="3" xfId="0" applyNumberFormat="1" applyFont="1" applyBorder="1" applyAlignment="1">
      <alignment horizontal="right"/>
    </xf>
    <xf numFmtId="168" fontId="5" fillId="4" borderId="3" xfId="0" applyNumberFormat="1" applyFont="1" applyFill="1" applyBorder="1" applyAlignment="1">
      <alignment horizontal="right"/>
    </xf>
    <xf numFmtId="3" fontId="5" fillId="4" borderId="3" xfId="0" applyNumberFormat="1" applyFont="1" applyFill="1" applyBorder="1" applyAlignment="1">
      <alignment horizontal="right"/>
    </xf>
    <xf numFmtId="0" fontId="5" fillId="4" borderId="3" xfId="0" applyFont="1" applyFill="1" applyBorder="1" applyAlignment="1">
      <alignment horizontal="right"/>
    </xf>
    <xf numFmtId="168" fontId="8" fillId="6" borderId="3" xfId="0" applyNumberFormat="1" applyFont="1" applyFill="1" applyBorder="1" applyAlignment="1">
      <alignment horizontal="right"/>
    </xf>
    <xf numFmtId="3" fontId="8" fillId="6" borderId="3" xfId="0" applyNumberFormat="1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0" fontId="32" fillId="6" borderId="3" xfId="0" applyFont="1" applyFill="1" applyBorder="1" applyAlignment="1">
      <alignment horizontal="left"/>
    </xf>
    <xf numFmtId="0" fontId="8" fillId="4" borderId="0" xfId="0" applyFont="1" applyFill="1" applyBorder="1"/>
    <xf numFmtId="0" fontId="33" fillId="0" borderId="0" xfId="0" applyFont="1"/>
    <xf numFmtId="166" fontId="5" fillId="5" borderId="3" xfId="0" applyNumberFormat="1" applyFont="1" applyFill="1" applyBorder="1" applyAlignment="1">
      <alignment horizontal="center"/>
    </xf>
    <xf numFmtId="0" fontId="14" fillId="0" borderId="0" xfId="0" applyFont="1" applyAlignment="1">
      <alignment horizontal="right"/>
    </xf>
    <xf numFmtId="166" fontId="8" fillId="6" borderId="3" xfId="0" applyNumberFormat="1" applyFont="1" applyFill="1" applyBorder="1"/>
    <xf numFmtId="2" fontId="8" fillId="6" borderId="3" xfId="0" applyNumberFormat="1" applyFont="1" applyFill="1" applyBorder="1" applyAlignment="1">
      <alignment horizontal="right"/>
    </xf>
    <xf numFmtId="166" fontId="5" fillId="0" borderId="3" xfId="0" applyNumberFormat="1" applyFont="1" applyBorder="1" applyAlignment="1">
      <alignment horizontal="right" wrapText="1"/>
    </xf>
    <xf numFmtId="0" fontId="5" fillId="0" borderId="1" xfId="0" applyFont="1" applyBorder="1" applyAlignment="1">
      <alignment horizontal="left" wrapText="1"/>
    </xf>
    <xf numFmtId="166" fontId="5" fillId="0" borderId="1" xfId="0" applyNumberFormat="1" applyFont="1" applyBorder="1"/>
    <xf numFmtId="166" fontId="5" fillId="0" borderId="1" xfId="0" applyNumberFormat="1" applyFont="1" applyBorder="1" applyAlignment="1">
      <alignment horizontal="right" wrapText="1"/>
    </xf>
    <xf numFmtId="0" fontId="5" fillId="8" borderId="3" xfId="0" applyFont="1" applyFill="1" applyBorder="1" applyAlignment="1">
      <alignment horizontal="center" vertical="center" wrapText="1"/>
    </xf>
    <xf numFmtId="0" fontId="32" fillId="9" borderId="3" xfId="0" applyFont="1" applyFill="1" applyBorder="1"/>
    <xf numFmtId="164" fontId="8" fillId="9" borderId="3" xfId="0" applyNumberFormat="1" applyFont="1" applyFill="1" applyBorder="1"/>
    <xf numFmtId="2" fontId="5" fillId="0" borderId="0" xfId="0" applyNumberFormat="1" applyFont="1"/>
    <xf numFmtId="0" fontId="18" fillId="4" borderId="3" xfId="0" applyFont="1" applyFill="1" applyBorder="1"/>
    <xf numFmtId="164" fontId="5" fillId="0" borderId="0" xfId="0" applyNumberFormat="1" applyFont="1"/>
    <xf numFmtId="0" fontId="8" fillId="0" borderId="13" xfId="0" applyFont="1" applyBorder="1" applyAlignment="1"/>
    <xf numFmtId="0" fontId="8" fillId="0" borderId="14" xfId="0" applyFont="1" applyBorder="1"/>
    <xf numFmtId="0" fontId="8" fillId="0" borderId="11" xfId="0" applyFont="1" applyBorder="1"/>
    <xf numFmtId="0" fontId="8" fillId="0" borderId="3" xfId="0" applyFont="1" applyBorder="1" applyAlignment="1">
      <alignment horizontal="left"/>
    </xf>
    <xf numFmtId="0" fontId="22" fillId="0" borderId="0" xfId="0" applyFont="1" applyBorder="1"/>
    <xf numFmtId="0" fontId="5" fillId="0" borderId="0" xfId="0" applyFont="1" applyAlignment="1">
      <alignment horizontal="left"/>
    </xf>
    <xf numFmtId="0" fontId="22" fillId="0" borderId="4" xfId="0" applyFont="1" applyBorder="1"/>
    <xf numFmtId="0" fontId="35" fillId="4" borderId="15" xfId="0" applyFont="1" applyFill="1" applyBorder="1" applyAlignment="1">
      <alignment wrapText="1"/>
    </xf>
    <xf numFmtId="0" fontId="35" fillId="4" borderId="16" xfId="0" applyFont="1" applyFill="1" applyBorder="1" applyAlignment="1">
      <alignment wrapText="1"/>
    </xf>
    <xf numFmtId="0" fontId="37" fillId="4" borderId="15" xfId="0" applyFont="1" applyFill="1" applyBorder="1"/>
    <xf numFmtId="0" fontId="37" fillId="4" borderId="16" xfId="0" applyFont="1" applyFill="1" applyBorder="1"/>
    <xf numFmtId="0" fontId="38" fillId="8" borderId="3" xfId="0" applyFont="1" applyFill="1" applyBorder="1" applyAlignment="1">
      <alignment horizontal="center"/>
    </xf>
    <xf numFmtId="0" fontId="9" fillId="13" borderId="0" xfId="0" applyFont="1" applyFill="1" applyBorder="1"/>
    <xf numFmtId="0" fontId="39" fillId="8" borderId="3" xfId="0" applyFont="1" applyFill="1" applyBorder="1"/>
    <xf numFmtId="166" fontId="38" fillId="14" borderId="3" xfId="0" applyNumberFormat="1" applyFont="1" applyFill="1" applyBorder="1" applyAlignment="1">
      <alignment horizontal="right"/>
    </xf>
    <xf numFmtId="166" fontId="41" fillId="12" borderId="3" xfId="0" applyNumberFormat="1" applyFont="1" applyFill="1" applyBorder="1" applyAlignment="1">
      <alignment horizontal="right"/>
    </xf>
    <xf numFmtId="0" fontId="15" fillId="0" borderId="15" xfId="0" applyFont="1" applyBorder="1" applyAlignment="1">
      <alignment wrapText="1"/>
    </xf>
    <xf numFmtId="0" fontId="15" fillId="0" borderId="16" xfId="0" applyFont="1" applyBorder="1" applyAlignment="1">
      <alignment wrapText="1"/>
    </xf>
    <xf numFmtId="0" fontId="0" fillId="0" borderId="15" xfId="0" applyFont="1" applyBorder="1"/>
    <xf numFmtId="0" fontId="0" fillId="0" borderId="16" xfId="0" applyFont="1" applyBorder="1"/>
    <xf numFmtId="0" fontId="44" fillId="0" borderId="3" xfId="0" applyFont="1" applyBorder="1"/>
    <xf numFmtId="0" fontId="43" fillId="0" borderId="3" xfId="0" applyFont="1" applyBorder="1" applyAlignment="1">
      <alignment horizontal="left" wrapText="1"/>
    </xf>
    <xf numFmtId="0" fontId="43" fillId="0" borderId="3" xfId="0" applyFont="1" applyBorder="1" applyAlignment="1">
      <alignment horizontal="center" wrapText="1"/>
    </xf>
    <xf numFmtId="0" fontId="43" fillId="0" borderId="3" xfId="0" applyFont="1" applyBorder="1" applyAlignment="1">
      <alignment horizontal="left"/>
    </xf>
    <xf numFmtId="0" fontId="43" fillId="0" borderId="3" xfId="0" applyFont="1" applyBorder="1" applyAlignment="1">
      <alignment horizontal="right"/>
    </xf>
    <xf numFmtId="169" fontId="9" fillId="0" borderId="0" xfId="0" applyNumberFormat="1" applyFont="1"/>
    <xf numFmtId="0" fontId="45" fillId="0" borderId="0" xfId="0" applyFont="1"/>
    <xf numFmtId="0" fontId="44" fillId="0" borderId="0" xfId="0" applyFont="1"/>
    <xf numFmtId="0" fontId="46" fillId="0" borderId="0" xfId="0" applyFont="1"/>
    <xf numFmtId="0" fontId="47" fillId="4" borderId="17" xfId="0" applyFont="1" applyFill="1" applyBorder="1"/>
    <xf numFmtId="3" fontId="15" fillId="0" borderId="3" xfId="0" applyNumberFormat="1" applyFont="1" applyBorder="1" applyAlignment="1">
      <alignment horizontal="center" vertical="center"/>
    </xf>
    <xf numFmtId="0" fontId="5" fillId="0" borderId="0" xfId="0" applyFont="1"/>
    <xf numFmtId="0" fontId="5" fillId="8" borderId="2" xfId="0" applyFont="1" applyFill="1" applyBorder="1" applyAlignment="1">
      <alignment horizontal="left"/>
    </xf>
    <xf numFmtId="0" fontId="8" fillId="8" borderId="2" xfId="0" applyFont="1" applyFill="1" applyBorder="1" applyAlignment="1">
      <alignment horizontal="left"/>
    </xf>
    <xf numFmtId="0" fontId="5" fillId="0" borderId="3" xfId="0" applyFont="1" applyBorder="1" applyAlignment="1">
      <alignment horizontal="center"/>
    </xf>
    <xf numFmtId="0" fontId="8" fillId="14" borderId="3" xfId="0" applyFont="1" applyFill="1" applyBorder="1" applyAlignment="1">
      <alignment horizontal="left"/>
    </xf>
    <xf numFmtId="0" fontId="8" fillId="14" borderId="3" xfId="0" applyFont="1" applyFill="1" applyBorder="1" applyAlignment="1">
      <alignment horizontal="right"/>
    </xf>
    <xf numFmtId="9" fontId="8" fillId="14" borderId="3" xfId="0" applyNumberFormat="1" applyFont="1" applyFill="1" applyBorder="1" applyAlignment="1">
      <alignment horizontal="right"/>
    </xf>
    <xf numFmtId="164" fontId="8" fillId="14" borderId="3" xfId="0" applyNumberFormat="1" applyFont="1" applyFill="1" applyBorder="1" applyAlignment="1">
      <alignment horizontal="right"/>
    </xf>
    <xf numFmtId="0" fontId="0" fillId="0" borderId="0" xfId="0" applyFont="1" applyAlignment="1"/>
    <xf numFmtId="0" fontId="17" fillId="0" borderId="7" xfId="0" applyFont="1" applyBorder="1" applyAlignment="1">
      <alignment horizontal="left"/>
    </xf>
    <xf numFmtId="0" fontId="5" fillId="0" borderId="6" xfId="0" applyFont="1" applyBorder="1" applyAlignment="1">
      <alignment horizontal="right"/>
    </xf>
    <xf numFmtId="0" fontId="17" fillId="0" borderId="8" xfId="0" applyFont="1" applyBorder="1" applyAlignment="1">
      <alignment horizontal="left"/>
    </xf>
    <xf numFmtId="3" fontId="8" fillId="0" borderId="0" xfId="0" applyNumberFormat="1" applyFont="1" applyAlignment="1">
      <alignment wrapText="1"/>
    </xf>
    <xf numFmtId="0" fontId="8" fillId="14" borderId="18" xfId="0" applyFont="1" applyFill="1" applyBorder="1" applyAlignment="1">
      <alignment vertical="top"/>
    </xf>
    <xf numFmtId="0" fontId="8" fillId="14" borderId="2" xfId="0" applyFont="1" applyFill="1" applyBorder="1" applyAlignment="1">
      <alignment vertical="top"/>
    </xf>
    <xf numFmtId="0" fontId="8" fillId="14" borderId="2" xfId="0" applyFont="1" applyFill="1" applyBorder="1" applyAlignment="1">
      <alignment horizontal="center" vertical="top"/>
    </xf>
    <xf numFmtId="0" fontId="5" fillId="0" borderId="3" xfId="0" applyFont="1" applyBorder="1" applyAlignment="1">
      <alignment vertical="top"/>
    </xf>
    <xf numFmtId="164" fontId="5" fillId="0" borderId="3" xfId="0" applyNumberFormat="1" applyFont="1" applyBorder="1" applyAlignment="1">
      <alignment vertical="top"/>
    </xf>
    <xf numFmtId="0" fontId="5" fillId="0" borderId="0" xfId="0" applyFont="1" applyBorder="1" applyAlignment="1">
      <alignment horizontal="left"/>
    </xf>
    <xf numFmtId="0" fontId="0" fillId="0" borderId="0" xfId="0" applyFont="1"/>
    <xf numFmtId="0" fontId="18" fillId="4" borderId="7" xfId="0" applyFont="1" applyFill="1" applyBorder="1" applyAlignment="1">
      <alignment horizontal="left"/>
    </xf>
    <xf numFmtId="0" fontId="48" fillId="0" borderId="0" xfId="0" applyFont="1"/>
    <xf numFmtId="0" fontId="11" fillId="10" borderId="0" xfId="0" applyFont="1" applyFill="1" applyBorder="1"/>
    <xf numFmtId="3" fontId="11" fillId="0" borderId="0" xfId="0" applyNumberFormat="1" applyFont="1"/>
    <xf numFmtId="0" fontId="8" fillId="15" borderId="3" xfId="0" applyFont="1" applyFill="1" applyBorder="1" applyAlignment="1">
      <alignment horizontal="left"/>
    </xf>
    <xf numFmtId="3" fontId="8" fillId="15" borderId="3" xfId="0" applyNumberFormat="1" applyFont="1" applyFill="1" applyBorder="1"/>
    <xf numFmtId="10" fontId="5" fillId="0" borderId="3" xfId="0" applyNumberFormat="1" applyFont="1" applyBorder="1" applyAlignment="1">
      <alignment horizontal="right"/>
    </xf>
    <xf numFmtId="0" fontId="18" fillId="4" borderId="8" xfId="0" applyFont="1" applyFill="1" applyBorder="1" applyAlignment="1">
      <alignment horizontal="left"/>
    </xf>
    <xf numFmtId="3" fontId="5" fillId="0" borderId="6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11" fillId="4" borderId="0" xfId="0" applyFont="1" applyFill="1" applyBorder="1"/>
    <xf numFmtId="0" fontId="32" fillId="15" borderId="3" xfId="0" applyFont="1" applyFill="1" applyBorder="1" applyAlignment="1">
      <alignment horizontal="left"/>
    </xf>
    <xf numFmtId="4" fontId="18" fillId="15" borderId="3" xfId="0" applyNumberFormat="1" applyFont="1" applyFill="1" applyBorder="1" applyAlignment="1">
      <alignment horizontal="right"/>
    </xf>
    <xf numFmtId="0" fontId="18" fillId="15" borderId="3" xfId="0" applyFont="1" applyFill="1" applyBorder="1" applyAlignment="1">
      <alignment horizontal="right"/>
    </xf>
    <xf numFmtId="0" fontId="32" fillId="4" borderId="3" xfId="0" applyFont="1" applyFill="1" applyBorder="1" applyAlignment="1">
      <alignment horizontal="left"/>
    </xf>
    <xf numFmtId="4" fontId="18" fillId="4" borderId="3" xfId="0" applyNumberFormat="1" applyFont="1" applyFill="1" applyBorder="1" applyAlignment="1">
      <alignment horizontal="right"/>
    </xf>
    <xf numFmtId="0" fontId="18" fillId="4" borderId="3" xfId="0" applyFont="1" applyFill="1" applyBorder="1" applyAlignment="1">
      <alignment horizontal="right"/>
    </xf>
    <xf numFmtId="2" fontId="18" fillId="4" borderId="3" xfId="0" applyNumberFormat="1" applyFont="1" applyFill="1" applyBorder="1" applyAlignment="1">
      <alignment horizontal="right"/>
    </xf>
    <xf numFmtId="3" fontId="8" fillId="4" borderId="3" xfId="0" applyNumberFormat="1" applyFont="1" applyFill="1" applyBorder="1" applyAlignment="1">
      <alignment horizontal="right"/>
    </xf>
    <xf numFmtId="3" fontId="5" fillId="0" borderId="1" xfId="0" applyNumberFormat="1" applyFont="1" applyBorder="1" applyAlignment="1">
      <alignment horizontal="right"/>
    </xf>
    <xf numFmtId="0" fontId="8" fillId="4" borderId="3" xfId="0" applyFont="1" applyFill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24" fillId="0" borderId="10" xfId="0" applyFont="1" applyBorder="1" applyAlignment="1">
      <alignment horizontal="left" vertical="top"/>
    </xf>
    <xf numFmtId="0" fontId="40" fillId="0" borderId="3" xfId="0" applyFont="1" applyBorder="1" applyAlignment="1">
      <alignment wrapText="1"/>
    </xf>
    <xf numFmtId="166" fontId="38" fillId="14" borderId="3" xfId="0" applyNumberFormat="1" applyFont="1" applyFill="1" applyBorder="1" applyAlignment="1">
      <alignment horizontal="left"/>
    </xf>
    <xf numFmtId="0" fontId="0" fillId="0" borderId="0" xfId="0" applyFont="1" applyBorder="1" applyAlignment="1"/>
    <xf numFmtId="0" fontId="3" fillId="0" borderId="3" xfId="1" applyFont="1" applyBorder="1" applyAlignment="1" applyProtection="1"/>
    <xf numFmtId="0" fontId="0" fillId="0" borderId="3" xfId="0" applyFont="1" applyBorder="1" applyAlignment="1"/>
    <xf numFmtId="0" fontId="0" fillId="0" borderId="3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/>
    </xf>
    <xf numFmtId="0" fontId="12" fillId="7" borderId="3" xfId="0" applyFont="1" applyFill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4" fillId="7" borderId="0" xfId="0" applyFont="1" applyFill="1" applyBorder="1" applyAlignment="1">
      <alignment horizontal="center" vertical="top" wrapText="1"/>
    </xf>
    <xf numFmtId="0" fontId="8" fillId="0" borderId="3" xfId="0" applyFont="1" applyBorder="1" applyAlignment="1">
      <alignment horizontal="center" wrapText="1"/>
    </xf>
    <xf numFmtId="0" fontId="5" fillId="0" borderId="3" xfId="0" applyFont="1" applyBorder="1"/>
    <xf numFmtId="0" fontId="5" fillId="0" borderId="3" xfId="0" applyFont="1" applyBorder="1" applyAlignment="1">
      <alignment horizontal="center"/>
    </xf>
    <xf numFmtId="0" fontId="16" fillId="3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10" fillId="0" borderId="0" xfId="0" applyFont="1" applyBorder="1" applyAlignment="1">
      <alignment horizontal="left"/>
    </xf>
    <xf numFmtId="0" fontId="20" fillId="11" borderId="0" xfId="0" applyFont="1" applyFill="1" applyBorder="1" applyAlignment="1">
      <alignment horizontal="left"/>
    </xf>
    <xf numFmtId="0" fontId="4" fillId="7" borderId="3" xfId="0" applyFont="1" applyFill="1" applyBorder="1" applyAlignment="1">
      <alignment horizontal="center" wrapText="1"/>
    </xf>
    <xf numFmtId="0" fontId="5" fillId="8" borderId="3" xfId="0" applyFont="1" applyFill="1" applyBorder="1"/>
    <xf numFmtId="0" fontId="4" fillId="3" borderId="3" xfId="0" applyFont="1" applyFill="1" applyBorder="1" applyAlignment="1">
      <alignment horizontal="center" wrapText="1"/>
    </xf>
    <xf numFmtId="0" fontId="5" fillId="5" borderId="3" xfId="0" applyFont="1" applyFill="1" applyBorder="1" applyAlignment="1">
      <alignment horizontal="center" wrapText="1"/>
    </xf>
    <xf numFmtId="0" fontId="10" fillId="0" borderId="4" xfId="0" applyFont="1" applyBorder="1" applyAlignment="1">
      <alignment horizontal="left"/>
    </xf>
    <xf numFmtId="0" fontId="4" fillId="7" borderId="3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4" fillId="7" borderId="9" xfId="0" applyFont="1" applyFill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10" fillId="0" borderId="4" xfId="0" applyFont="1" applyBorder="1" applyAlignment="1">
      <alignment horizontal="center" wrapText="1"/>
    </xf>
    <xf numFmtId="0" fontId="4" fillId="3" borderId="10" xfId="0" applyFont="1" applyFill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5" fillId="0" borderId="4" xfId="0" applyFont="1" applyBorder="1" applyAlignment="1">
      <alignment horizontal="center" wrapText="1"/>
    </xf>
    <xf numFmtId="0" fontId="5" fillId="0" borderId="0" xfId="0" applyFont="1" applyBorder="1"/>
    <xf numFmtId="0" fontId="8" fillId="8" borderId="2" xfId="0" applyFont="1" applyFill="1" applyBorder="1" applyAlignment="1">
      <alignment horizontal="center" vertical="center" wrapText="1"/>
    </xf>
    <xf numFmtId="0" fontId="28" fillId="0" borderId="0" xfId="0" applyFont="1" applyBorder="1"/>
    <xf numFmtId="0" fontId="4" fillId="3" borderId="1" xfId="0" applyFont="1" applyFill="1" applyBorder="1" applyAlignment="1">
      <alignment horizontal="center" wrapText="1"/>
    </xf>
    <xf numFmtId="0" fontId="5" fillId="5" borderId="3" xfId="0" applyFont="1" applyFill="1" applyBorder="1" applyAlignment="1">
      <alignment horizontal="center"/>
    </xf>
    <xf numFmtId="166" fontId="10" fillId="0" borderId="4" xfId="0" applyNumberFormat="1" applyFont="1" applyBorder="1" applyAlignment="1">
      <alignment horizontal="left"/>
    </xf>
    <xf numFmtId="166" fontId="4" fillId="3" borderId="3" xfId="0" applyNumberFormat="1" applyFont="1" applyFill="1" applyBorder="1" applyAlignment="1">
      <alignment horizontal="center"/>
    </xf>
    <xf numFmtId="166" fontId="5" fillId="0" borderId="3" xfId="0" applyNumberFormat="1" applyFont="1" applyBorder="1"/>
    <xf numFmtId="3" fontId="5" fillId="5" borderId="3" xfId="0" applyNumberFormat="1" applyFont="1" applyFill="1" applyBorder="1" applyAlignment="1">
      <alignment horizontal="center"/>
    </xf>
    <xf numFmtId="0" fontId="10" fillId="0" borderId="3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0" fontId="34" fillId="7" borderId="3" xfId="0" applyFont="1" applyFill="1" applyBorder="1" applyAlignment="1">
      <alignment horizontal="center" wrapText="1"/>
    </xf>
    <xf numFmtId="0" fontId="36" fillId="7" borderId="3" xfId="0" applyFont="1" applyFill="1" applyBorder="1" applyAlignment="1">
      <alignment horizontal="center"/>
    </xf>
    <xf numFmtId="0" fontId="38" fillId="8" borderId="3" xfId="0" applyFont="1" applyFill="1" applyBorder="1" applyAlignment="1">
      <alignment horizontal="center"/>
    </xf>
    <xf numFmtId="0" fontId="42" fillId="4" borderId="3" xfId="0" applyFont="1" applyFill="1" applyBorder="1" applyAlignment="1">
      <alignment horizontal="center" vertical="center" wrapText="1"/>
    </xf>
    <xf numFmtId="0" fontId="43" fillId="4" borderId="3" xfId="0" applyFont="1" applyFill="1" applyBorder="1" applyAlignment="1">
      <alignment horizontal="center" vertical="center" wrapText="1"/>
    </xf>
    <xf numFmtId="0" fontId="43" fillId="0" borderId="3" xfId="0" applyFont="1" applyBorder="1" applyAlignment="1">
      <alignment horizontal="center" vertical="center"/>
    </xf>
    <xf numFmtId="3" fontId="12" fillId="7" borderId="3" xfId="0" applyNumberFormat="1" applyFont="1" applyFill="1" applyBorder="1" applyAlignment="1">
      <alignment horizontal="center" wrapText="1"/>
    </xf>
    <xf numFmtId="0" fontId="12" fillId="7" borderId="10" xfId="0" applyFont="1" applyFill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F7F7F"/>
      <rgbColor rgb="FF800080"/>
      <rgbColor rgb="FF008080"/>
      <rgbColor rgb="FFC0C0C0"/>
      <rgbColor rgb="FF808080"/>
      <rgbColor rgb="FF7C9CD6"/>
      <rgbColor rgb="FF8B8B8B"/>
      <rgbColor rgb="FFF3F4F7"/>
      <rgbColor rgb="FFD8D8D8"/>
      <rgbColor rgb="FF660066"/>
      <rgbColor rgb="FFF2A46F"/>
      <rgbColor rgb="FF0563C1"/>
      <rgbColor rgb="FFB8CAE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A5A5A5"/>
      <rgbColor rgb="FFD9D9D9"/>
      <rgbColor rgb="FFFFD34D"/>
      <rgbColor rgb="FFBFBFBF"/>
      <rgbColor rgb="FFA6A6A6"/>
      <rgbColor rgb="FFB7B7B7"/>
      <rgbColor rgb="FFFFCC99"/>
      <rgbColor rgb="FF4472C4"/>
      <rgbColor rgb="FF5B9BD5"/>
      <rgbColor rgb="FF92D050"/>
      <rgbColor rgb="FFFFCC00"/>
      <rgbColor rgb="FFFFC000"/>
      <rgbColor rgb="FFED7D31"/>
      <rgbColor rgb="FF757575"/>
      <rgbColor rgb="FF969696"/>
      <rgbColor rgb="FF003366"/>
      <rgbColor rgb="FF70AD47"/>
      <rgbColor rgb="FF003300"/>
      <rgbColor rgb="FF1A1A1A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lang="es-ES" sz="1800" b="0" strike="noStrike" spc="-1">
                <a:solidFill>
                  <a:srgbClr val="000000"/>
                </a:solidFill>
                <a:latin typeface="calibri"/>
                <a:ea typeface="calibri"/>
              </a:rPr>
              <a:t>Gràfic III-1.1. Evolució del balanç migratori a les Illes Balears per zona de procedència (1995-2020)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'G1 '!$B$2</c:f>
              <c:strCache>
                <c:ptCount val="1"/>
                <c:pt idx="0">
                  <c:v>Una altra CA</c:v>
                </c:pt>
              </c:strCache>
            </c:strRef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 '!$A$3:$A$28</c:f>
              <c:strCach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strCache>
            </c:strRef>
          </c:cat>
          <c:val>
            <c:numRef>
              <c:f>'G1 '!$B$3:$B$28</c:f>
              <c:numCache>
                <c:formatCode>#,##0</c:formatCode>
                <c:ptCount val="26"/>
                <c:pt idx="0">
                  <c:v>4749</c:v>
                </c:pt>
                <c:pt idx="1">
                  <c:v>3953</c:v>
                </c:pt>
                <c:pt idx="2">
                  <c:v>5845</c:v>
                </c:pt>
                <c:pt idx="3">
                  <c:v>9979</c:v>
                </c:pt>
                <c:pt idx="4">
                  <c:v>10931</c:v>
                </c:pt>
                <c:pt idx="5">
                  <c:v>11127</c:v>
                </c:pt>
                <c:pt idx="6">
                  <c:v>8376</c:v>
                </c:pt>
                <c:pt idx="7">
                  <c:v>5542</c:v>
                </c:pt>
                <c:pt idx="8">
                  <c:v>-978</c:v>
                </c:pt>
                <c:pt idx="9">
                  <c:v>-1335</c:v>
                </c:pt>
                <c:pt idx="10">
                  <c:v>1360</c:v>
                </c:pt>
                <c:pt idx="11">
                  <c:v>3712</c:v>
                </c:pt>
                <c:pt idx="12">
                  <c:v>4333</c:v>
                </c:pt>
                <c:pt idx="13">
                  <c:v>3245</c:v>
                </c:pt>
                <c:pt idx="14">
                  <c:v>-14</c:v>
                </c:pt>
                <c:pt idx="15">
                  <c:v>-1247</c:v>
                </c:pt>
                <c:pt idx="16">
                  <c:v>269</c:v>
                </c:pt>
                <c:pt idx="17">
                  <c:v>4084</c:v>
                </c:pt>
                <c:pt idx="18">
                  <c:v>5541</c:v>
                </c:pt>
                <c:pt idx="19">
                  <c:v>3656</c:v>
                </c:pt>
                <c:pt idx="20">
                  <c:v>3679</c:v>
                </c:pt>
                <c:pt idx="21">
                  <c:v>5215</c:v>
                </c:pt>
                <c:pt idx="22">
                  <c:v>5122</c:v>
                </c:pt>
                <c:pt idx="23">
                  <c:v>5963</c:v>
                </c:pt>
                <c:pt idx="24">
                  <c:v>3845</c:v>
                </c:pt>
                <c:pt idx="25" formatCode="General">
                  <c:v>-2365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32-4DFA-B94A-40A0CB646C0D}"/>
            </c:ext>
          </c:extLst>
        </c:ser>
        <c:ser>
          <c:idx val="1"/>
          <c:order val="1"/>
          <c:tx>
            <c:strRef>
              <c:f>'G1 '!$C$2</c:f>
              <c:strCache>
                <c:ptCount val="1"/>
                <c:pt idx="0">
                  <c:v>Estranger</c:v>
                </c:pt>
              </c:strCache>
            </c:strRef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 '!$A$3:$A$28</c:f>
              <c:strCache>
                <c:ptCount val="26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</c:strCache>
            </c:strRef>
          </c:cat>
          <c:val>
            <c:numRef>
              <c:f>'G1 '!$C$3:$C$28</c:f>
              <c:numCache>
                <c:formatCode>#,##0</c:formatCode>
                <c:ptCount val="26"/>
                <c:pt idx="0">
                  <c:v>667</c:v>
                </c:pt>
                <c:pt idx="1">
                  <c:v>812</c:v>
                </c:pt>
                <c:pt idx="2">
                  <c:v>1278</c:v>
                </c:pt>
                <c:pt idx="3">
                  <c:v>3351</c:v>
                </c:pt>
                <c:pt idx="4">
                  <c:v>4010</c:v>
                </c:pt>
                <c:pt idx="5">
                  <c:v>5950</c:v>
                </c:pt>
                <c:pt idx="6">
                  <c:v>8096</c:v>
                </c:pt>
                <c:pt idx="7">
                  <c:v>9961</c:v>
                </c:pt>
                <c:pt idx="8">
                  <c:v>11549</c:v>
                </c:pt>
                <c:pt idx="9">
                  <c:v>21069</c:v>
                </c:pt>
                <c:pt idx="10">
                  <c:v>23187</c:v>
                </c:pt>
                <c:pt idx="11">
                  <c:v>26772</c:v>
                </c:pt>
                <c:pt idx="12">
                  <c:v>25058</c:v>
                </c:pt>
                <c:pt idx="13">
                  <c:v>18341</c:v>
                </c:pt>
                <c:pt idx="14">
                  <c:v>8716</c:v>
                </c:pt>
                <c:pt idx="15">
                  <c:v>4282</c:v>
                </c:pt>
                <c:pt idx="16">
                  <c:v>1048</c:v>
                </c:pt>
                <c:pt idx="17">
                  <c:v>4269</c:v>
                </c:pt>
                <c:pt idx="18">
                  <c:v>-434</c:v>
                </c:pt>
                <c:pt idx="19">
                  <c:v>1122</c:v>
                </c:pt>
                <c:pt idx="20">
                  <c:v>5701</c:v>
                </c:pt>
                <c:pt idx="21">
                  <c:v>10344</c:v>
                </c:pt>
                <c:pt idx="22">
                  <c:v>13722</c:v>
                </c:pt>
                <c:pt idx="23">
                  <c:v>17956</c:v>
                </c:pt>
                <c:pt idx="24">
                  <c:v>22168</c:v>
                </c:pt>
                <c:pt idx="25">
                  <c:v>11270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32-4DFA-B94A-40A0CB646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8930477"/>
        <c:axId val="19494054"/>
      </c:lineChart>
      <c:catAx>
        <c:axId val="8893047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19494054"/>
        <c:crosses val="autoZero"/>
        <c:auto val="1"/>
        <c:lblAlgn val="ctr"/>
        <c:lblOffset val="100"/>
        <c:noMultiLvlLbl val="0"/>
      </c:catAx>
      <c:valAx>
        <c:axId val="19494054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88930477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757575"/>
                </a:solidFill>
                <a:latin typeface="calibri"/>
                <a:ea typeface="calibri"/>
              </a:defRPr>
            </a:pPr>
            <a:r>
              <a:rPr lang="es-ES" sz="1200" b="0" strike="noStrike" spc="-1">
                <a:solidFill>
                  <a:srgbClr val="757575"/>
                </a:solidFill>
                <a:latin typeface="calibri"/>
                <a:ea typeface="calibri"/>
              </a:rPr>
              <a:t>Gràfic III-1.10. Taxes de defunció per covid-19, sospita covid-19 i malalties isquèmiques del cor (tercera causa de mort a l'àmbit nacional) per comunitats autònomes. Gener-maig de 2020, dades avanç (taxes per cada 100.000 habitants)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'Q20 G10'!$B$4</c:f>
              <c:strCache>
                <c:ptCount val="1"/>
                <c:pt idx="0">
                  <c:v>Covid-19 Virus identificat</c:v>
                </c:pt>
              </c:strCache>
            </c:strRef>
          </c:tx>
          <c:spPr>
            <a:solidFill>
              <a:srgbClr val="4472C4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'Q20 G10'!$A$5:$A$24</c:f>
              <c:strCache>
                <c:ptCount val="20"/>
                <c:pt idx="0">
                  <c:v>Total nacional</c:v>
                </c:pt>
                <c:pt idx="1">
                  <c:v>Andalusia</c:v>
                </c:pt>
                <c:pt idx="2">
                  <c:v>Aragó</c:v>
                </c:pt>
                <c:pt idx="3">
                  <c:v>Astúries, Principat</c:v>
                </c:pt>
                <c:pt idx="4">
                  <c:v>Balears, Illes</c:v>
                </c:pt>
                <c:pt idx="5">
                  <c:v>Canàries, Illes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Castella-la Manxa</c:v>
                </c:pt>
                <c:pt idx="9">
                  <c:v>Catalunya</c:v>
                </c:pt>
                <c:pt idx="10">
                  <c:v>Comunitat Valenciana</c:v>
                </c:pt>
                <c:pt idx="11">
                  <c:v>Extremadura</c:v>
                </c:pt>
                <c:pt idx="12">
                  <c:v>Galícia</c:v>
                </c:pt>
                <c:pt idx="13">
                  <c:v>Madrid, Comunitat de</c:v>
                </c:pt>
                <c:pt idx="14">
                  <c:v>Múrcia, Regió de</c:v>
                </c:pt>
                <c:pt idx="15">
                  <c:v>Navarra, Comunitat Foral de</c:v>
                </c:pt>
                <c:pt idx="16">
                  <c:v>País Basc</c:v>
                </c:pt>
                <c:pt idx="17">
                  <c:v>Rioja, la</c:v>
                </c:pt>
                <c:pt idx="18">
                  <c:v>Ceuta</c:v>
                </c:pt>
                <c:pt idx="19">
                  <c:v>Melilla</c:v>
                </c:pt>
              </c:strCache>
            </c:strRef>
          </c:cat>
          <c:val>
            <c:numRef>
              <c:f>'Q20 G10'!$B$5:$B$24</c:f>
              <c:numCache>
                <c:formatCode>General</c:formatCode>
                <c:ptCount val="20"/>
                <c:pt idx="0">
                  <c:v>68.840999999999994</c:v>
                </c:pt>
                <c:pt idx="1">
                  <c:v>16.547999999999998</c:v>
                </c:pt>
                <c:pt idx="2">
                  <c:v>69.388000000000005</c:v>
                </c:pt>
                <c:pt idx="3">
                  <c:v>33.473999999999997</c:v>
                </c:pt>
                <c:pt idx="4">
                  <c:v>18.530999999999999</c:v>
                </c:pt>
                <c:pt idx="5">
                  <c:v>7.4960000000000004</c:v>
                </c:pt>
                <c:pt idx="6">
                  <c:v>36.890999999999998</c:v>
                </c:pt>
                <c:pt idx="7">
                  <c:v>125.142</c:v>
                </c:pt>
                <c:pt idx="8">
                  <c:v>160.82900000000001</c:v>
                </c:pt>
                <c:pt idx="9">
                  <c:v>102.88800000000001</c:v>
                </c:pt>
                <c:pt idx="10">
                  <c:v>24.827999999999999</c:v>
                </c:pt>
                <c:pt idx="11">
                  <c:v>48.14</c:v>
                </c:pt>
                <c:pt idx="12">
                  <c:v>23.812000000000001</c:v>
                </c:pt>
                <c:pt idx="13">
                  <c:v>150.626</c:v>
                </c:pt>
                <c:pt idx="14">
                  <c:v>9.266</c:v>
                </c:pt>
                <c:pt idx="15">
                  <c:v>85.793999999999997</c:v>
                </c:pt>
                <c:pt idx="16">
                  <c:v>64.376000000000005</c:v>
                </c:pt>
                <c:pt idx="17">
                  <c:v>107.93</c:v>
                </c:pt>
                <c:pt idx="18">
                  <c:v>5.9640000000000004</c:v>
                </c:pt>
                <c:pt idx="19">
                  <c:v>2.2970000000000002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2E-44BE-9867-8EF2A54F4A4B}"/>
            </c:ext>
          </c:extLst>
        </c:ser>
        <c:ser>
          <c:idx val="1"/>
          <c:order val="1"/>
          <c:tx>
            <c:strRef>
              <c:f>'Q20 G10'!$C$4</c:f>
              <c:strCache>
                <c:ptCount val="1"/>
                <c:pt idx="0">
                  <c:v>Covid-19 virus no identificat (sospitós)</c:v>
                </c:pt>
              </c:strCache>
            </c:strRef>
          </c:tx>
          <c:spPr>
            <a:solidFill>
              <a:srgbClr val="ED7D31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'Q20 G10'!$A$5:$A$24</c:f>
              <c:strCache>
                <c:ptCount val="20"/>
                <c:pt idx="0">
                  <c:v>Total nacional</c:v>
                </c:pt>
                <c:pt idx="1">
                  <c:v>Andalusia</c:v>
                </c:pt>
                <c:pt idx="2">
                  <c:v>Aragó</c:v>
                </c:pt>
                <c:pt idx="3">
                  <c:v>Astúries, Principat</c:v>
                </c:pt>
                <c:pt idx="4">
                  <c:v>Balears, Illes</c:v>
                </c:pt>
                <c:pt idx="5">
                  <c:v>Canàries, Illes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Castella-la Manxa</c:v>
                </c:pt>
                <c:pt idx="9">
                  <c:v>Catalunya</c:v>
                </c:pt>
                <c:pt idx="10">
                  <c:v>Comunitat Valenciana</c:v>
                </c:pt>
                <c:pt idx="11">
                  <c:v>Extremadura</c:v>
                </c:pt>
                <c:pt idx="12">
                  <c:v>Galícia</c:v>
                </c:pt>
                <c:pt idx="13">
                  <c:v>Madrid, Comunitat de</c:v>
                </c:pt>
                <c:pt idx="14">
                  <c:v>Múrcia, Regió de</c:v>
                </c:pt>
                <c:pt idx="15">
                  <c:v>Navarra, Comunitat Foral de</c:v>
                </c:pt>
                <c:pt idx="16">
                  <c:v>País Basc</c:v>
                </c:pt>
                <c:pt idx="17">
                  <c:v>Rioja, la</c:v>
                </c:pt>
                <c:pt idx="18">
                  <c:v>Ceuta</c:v>
                </c:pt>
                <c:pt idx="19">
                  <c:v>Melilla</c:v>
                </c:pt>
              </c:strCache>
            </c:strRef>
          </c:cat>
          <c:val>
            <c:numRef>
              <c:f>'Q20 G10'!$C$5:$C$24</c:f>
              <c:numCache>
                <c:formatCode>General</c:formatCode>
                <c:ptCount val="20"/>
                <c:pt idx="0">
                  <c:v>27.475999999999999</c:v>
                </c:pt>
                <c:pt idx="1">
                  <c:v>6.383</c:v>
                </c:pt>
                <c:pt idx="2">
                  <c:v>16.783000000000001</c:v>
                </c:pt>
                <c:pt idx="3">
                  <c:v>17.669</c:v>
                </c:pt>
                <c:pt idx="4">
                  <c:v>2.6469999999999998</c:v>
                </c:pt>
                <c:pt idx="5">
                  <c:v>3.4950000000000001</c:v>
                </c:pt>
                <c:pt idx="6">
                  <c:v>10.81</c:v>
                </c:pt>
                <c:pt idx="7">
                  <c:v>71.116</c:v>
                </c:pt>
                <c:pt idx="8">
                  <c:v>78.701999999999998</c:v>
                </c:pt>
                <c:pt idx="9">
                  <c:v>35.366999999999997</c:v>
                </c:pt>
                <c:pt idx="10">
                  <c:v>10.129</c:v>
                </c:pt>
                <c:pt idx="11">
                  <c:v>23.506</c:v>
                </c:pt>
                <c:pt idx="12">
                  <c:v>2.8149999999999999</c:v>
                </c:pt>
                <c:pt idx="13">
                  <c:v>66.506</c:v>
                </c:pt>
                <c:pt idx="14">
                  <c:v>1.7210000000000001</c:v>
                </c:pt>
                <c:pt idx="15">
                  <c:v>24.361000000000001</c:v>
                </c:pt>
                <c:pt idx="16">
                  <c:v>11.622999999999999</c:v>
                </c:pt>
                <c:pt idx="17">
                  <c:v>19.709</c:v>
                </c:pt>
                <c:pt idx="18">
                  <c:v>2.3849999999999998</c:v>
                </c:pt>
                <c:pt idx="19">
                  <c:v>1.1479999999999999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2E-44BE-9867-8EF2A54F4A4B}"/>
            </c:ext>
          </c:extLst>
        </c:ser>
        <c:ser>
          <c:idx val="2"/>
          <c:order val="2"/>
          <c:tx>
            <c:strRef>
              <c:f>'Q20 G10'!$D$4</c:f>
              <c:strCache>
                <c:ptCount val="1"/>
                <c:pt idx="0">
                  <c:v>Malalties isquèmiques del cor</c:v>
                </c:pt>
              </c:strCache>
            </c:strRef>
          </c:tx>
          <c:spPr>
            <a:solidFill>
              <a:srgbClr val="A5A5A5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'Q20 G10'!$A$5:$A$24</c:f>
              <c:strCache>
                <c:ptCount val="20"/>
                <c:pt idx="0">
                  <c:v>Total nacional</c:v>
                </c:pt>
                <c:pt idx="1">
                  <c:v>Andalusia</c:v>
                </c:pt>
                <c:pt idx="2">
                  <c:v>Aragó</c:v>
                </c:pt>
                <c:pt idx="3">
                  <c:v>Astúries, Principat</c:v>
                </c:pt>
                <c:pt idx="4">
                  <c:v>Balears, Illes</c:v>
                </c:pt>
                <c:pt idx="5">
                  <c:v>Canàries, Illes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Castella-la Manxa</c:v>
                </c:pt>
                <c:pt idx="9">
                  <c:v>Catalunya</c:v>
                </c:pt>
                <c:pt idx="10">
                  <c:v>Comunitat Valenciana</c:v>
                </c:pt>
                <c:pt idx="11">
                  <c:v>Extremadura</c:v>
                </c:pt>
                <c:pt idx="12">
                  <c:v>Galícia</c:v>
                </c:pt>
                <c:pt idx="13">
                  <c:v>Madrid, Comunitat de</c:v>
                </c:pt>
                <c:pt idx="14">
                  <c:v>Múrcia, Regió de</c:v>
                </c:pt>
                <c:pt idx="15">
                  <c:v>Navarra, Comunitat Foral de</c:v>
                </c:pt>
                <c:pt idx="16">
                  <c:v>País Basc</c:v>
                </c:pt>
                <c:pt idx="17">
                  <c:v>Rioja, la</c:v>
                </c:pt>
                <c:pt idx="18">
                  <c:v>Ceuta</c:v>
                </c:pt>
                <c:pt idx="19">
                  <c:v>Melilla</c:v>
                </c:pt>
              </c:strCache>
            </c:strRef>
          </c:cat>
          <c:val>
            <c:numRef>
              <c:f>'Q20 G10'!$D$5:$D$24</c:f>
              <c:numCache>
                <c:formatCode>General</c:formatCode>
                <c:ptCount val="20"/>
                <c:pt idx="0">
                  <c:v>27.44</c:v>
                </c:pt>
                <c:pt idx="1">
                  <c:v>31.087</c:v>
                </c:pt>
                <c:pt idx="2">
                  <c:v>30.254000000000001</c:v>
                </c:pt>
                <c:pt idx="3">
                  <c:v>43.387999999999998</c:v>
                </c:pt>
                <c:pt idx="4">
                  <c:v>18.274999999999999</c:v>
                </c:pt>
                <c:pt idx="5">
                  <c:v>33.341000000000001</c:v>
                </c:pt>
                <c:pt idx="6">
                  <c:v>26.081</c:v>
                </c:pt>
                <c:pt idx="7">
                  <c:v>35.6</c:v>
                </c:pt>
                <c:pt idx="8">
                  <c:v>28.222999999999999</c:v>
                </c:pt>
                <c:pt idx="9">
                  <c:v>22.934999999999999</c:v>
                </c:pt>
                <c:pt idx="10">
                  <c:v>27.36</c:v>
                </c:pt>
                <c:pt idx="11">
                  <c:v>31.78</c:v>
                </c:pt>
                <c:pt idx="12">
                  <c:v>33.404000000000003</c:v>
                </c:pt>
                <c:pt idx="13">
                  <c:v>22.984999999999999</c:v>
                </c:pt>
                <c:pt idx="14">
                  <c:v>22.238</c:v>
                </c:pt>
                <c:pt idx="15">
                  <c:v>19.670999999999999</c:v>
                </c:pt>
                <c:pt idx="16">
                  <c:v>19.957000000000001</c:v>
                </c:pt>
                <c:pt idx="17">
                  <c:v>29.407</c:v>
                </c:pt>
                <c:pt idx="18">
                  <c:v>39.36</c:v>
                </c:pt>
                <c:pt idx="19">
                  <c:v>22.968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2E-44BE-9867-8EF2A54F4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335095"/>
        <c:axId val="26494369"/>
      </c:barChart>
      <c:catAx>
        <c:axId val="5533509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26494369"/>
        <c:crosses val="autoZero"/>
        <c:auto val="1"/>
        <c:lblAlgn val="ctr"/>
        <c:lblOffset val="100"/>
        <c:noMultiLvlLbl val="0"/>
      </c:catAx>
      <c:valAx>
        <c:axId val="26494369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55335095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757575"/>
                </a:solidFill>
                <a:latin typeface="calibri"/>
                <a:ea typeface="calibri"/>
              </a:defRPr>
            </a:pPr>
            <a:r>
              <a:rPr lang="es-ES" sz="1600" b="0" strike="noStrike" spc="-1">
                <a:solidFill>
                  <a:srgbClr val="757575"/>
                </a:solidFill>
                <a:latin typeface="calibri"/>
                <a:ea typeface="calibri"/>
              </a:rPr>
              <a:t>Gràfic III-1.11. Distribució de la població estrangera a Illes Balears segons àrea de nacionalitat. Revisió del padró a 1 de gener de 2020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4472C4"/>
            </a:solidFill>
            <a:ln w="0">
              <a:noFill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35CB-4B80-BD01-14B36B897C0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35CB-4B80-BD01-14B36B897C0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35CB-4B80-BD01-14B36B897C0C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35CB-4B80-BD01-14B36B897C0C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35CB-4B80-BD01-14B36B897C0C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B-35CB-4B80-BD01-14B36B897C0C}"/>
              </c:ext>
            </c:extLst>
          </c:dPt>
          <c:dPt>
            <c:idx val="6"/>
            <c:bubble3D val="0"/>
            <c:spPr>
              <a:solidFill>
                <a:srgbClr val="7C9CD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D-35CB-4B80-BD01-14B36B897C0C}"/>
              </c:ext>
            </c:extLst>
          </c:dPt>
          <c:dPt>
            <c:idx val="7"/>
            <c:bubble3D val="0"/>
            <c:spPr>
              <a:solidFill>
                <a:srgbClr val="F2A46F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F-35CB-4B80-BD01-14B36B897C0C}"/>
              </c:ext>
            </c:extLst>
          </c:dPt>
          <c:dPt>
            <c:idx val="8"/>
            <c:bubble3D val="0"/>
            <c:spPr>
              <a:solidFill>
                <a:srgbClr val="C0C0C0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11-35CB-4B80-BD01-14B36B897C0C}"/>
              </c:ext>
            </c:extLst>
          </c:dPt>
          <c:dPt>
            <c:idx val="9"/>
            <c:bubble3D val="0"/>
            <c:spPr>
              <a:solidFill>
                <a:srgbClr val="FFD34D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13-35CB-4B80-BD01-14B36B897C0C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CB-4B80-BD01-14B36B897C0C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CB-4B80-BD01-14B36B897C0C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CB-4B80-BD01-14B36B897C0C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5CB-4B80-BD01-14B36B897C0C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5CB-4B80-BD01-14B36B897C0C}"/>
                </c:ext>
              </c:extLst>
            </c:dLbl>
            <c:dLbl>
              <c:idx val="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5CB-4B80-BD01-14B36B897C0C}"/>
                </c:ext>
              </c:extLst>
            </c:dLbl>
            <c:dLbl>
              <c:idx val="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5CB-4B80-BD01-14B36B897C0C}"/>
                </c:ext>
              </c:extLst>
            </c:dLbl>
            <c:dLbl>
              <c:idx val="7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5CB-4B80-BD01-14B36B897C0C}"/>
                </c:ext>
              </c:extLst>
            </c:dLbl>
            <c:dLbl>
              <c:idx val="8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5CB-4B80-BD01-14B36B897C0C}"/>
                </c:ext>
              </c:extLst>
            </c:dLbl>
            <c:dLbl>
              <c:idx val="9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5CB-4B80-BD01-14B36B897C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'G11'!$A$3:$A$12</c:f>
              <c:strCache>
                <c:ptCount val="10"/>
                <c:pt idx="0">
                  <c:v>Àfrica</c:v>
                </c:pt>
                <c:pt idx="1">
                  <c:v>Amèrica del Nord</c:v>
                </c:pt>
                <c:pt idx="2">
                  <c:v>Amèrica del Sud</c:v>
                </c:pt>
                <c:pt idx="3">
                  <c:v>Amèrica Central i resta d'Amèrica</c:v>
                </c:pt>
                <c:pt idx="4">
                  <c:v>Àsia</c:v>
                </c:pt>
                <c:pt idx="5">
                  <c:v>UE-15 excepte Espanya</c:v>
                </c:pt>
                <c:pt idx="6">
                  <c:v>Resta de la UE-28</c:v>
                </c:pt>
                <c:pt idx="7">
                  <c:v>Resta d’Europa</c:v>
                </c:pt>
                <c:pt idx="8">
                  <c:v>Oceania</c:v>
                </c:pt>
                <c:pt idx="9">
                  <c:v>Apàtrides</c:v>
                </c:pt>
              </c:strCache>
            </c:strRef>
          </c:cat>
          <c:val>
            <c:numRef>
              <c:f>'G11'!$B$3:$B$12</c:f>
              <c:numCache>
                <c:formatCode>General</c:formatCode>
                <c:ptCount val="10"/>
                <c:pt idx="0">
                  <c:v>40455</c:v>
                </c:pt>
                <c:pt idx="1">
                  <c:v>2131</c:v>
                </c:pt>
                <c:pt idx="2">
                  <c:v>49040</c:v>
                </c:pt>
                <c:pt idx="3">
                  <c:v>6963</c:v>
                </c:pt>
                <c:pt idx="4">
                  <c:v>15152</c:v>
                </c:pt>
                <c:pt idx="5">
                  <c:v>72944</c:v>
                </c:pt>
                <c:pt idx="6">
                  <c:v>25307</c:v>
                </c:pt>
                <c:pt idx="7">
                  <c:v>7491</c:v>
                </c:pt>
                <c:pt idx="8">
                  <c:v>341</c:v>
                </c:pt>
                <c:pt idx="9">
                  <c:v>211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5CB-4B80-BD01-14B36B897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lang="es-ES" sz="1400" b="0" strike="noStrike" spc="-1">
                <a:solidFill>
                  <a:srgbClr val="000000"/>
                </a:solidFill>
                <a:latin typeface="calibri"/>
                <a:ea typeface="calibri"/>
              </a:rPr>
              <a:t>Gràfic III-1.12. Distribució de la població resident a Illes Balears nascuda a l'estranger per zona de procedència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4472C4"/>
            </a:solidFill>
            <a:ln w="0">
              <a:noFill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1-7D5A-450F-9886-6337B4BD191C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7D5A-450F-9886-6337B4BD191C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5-7D5A-450F-9886-6337B4BD191C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7-7D5A-450F-9886-6337B4BD191C}"/>
              </c:ext>
            </c:extLst>
          </c:dPt>
          <c:dPt>
            <c:idx val="4"/>
            <c:bubble3D val="0"/>
            <c:spPr>
              <a:solidFill>
                <a:srgbClr val="5B9BD5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9-7D5A-450F-9886-6337B4BD191C}"/>
              </c:ext>
            </c:extLst>
          </c:dPt>
          <c:dPt>
            <c:idx val="5"/>
            <c:bubble3D val="0"/>
            <c:spPr>
              <a:solidFill>
                <a:srgbClr val="70AD47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B-7D5A-450F-9886-6337B4BD191C}"/>
              </c:ext>
            </c:extLst>
          </c:dPt>
          <c:dPt>
            <c:idx val="6"/>
            <c:bubble3D val="0"/>
            <c:spPr>
              <a:solidFill>
                <a:srgbClr val="7C9CD6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D-7D5A-450F-9886-6337B4BD191C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5A-450F-9886-6337B4BD191C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5A-450F-9886-6337B4BD191C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5A-450F-9886-6337B4BD191C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D5A-450F-9886-6337B4BD191C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D5A-450F-9886-6337B4BD191C}"/>
                </c:ext>
              </c:extLst>
            </c:dLbl>
            <c:dLbl>
              <c:idx val="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D5A-450F-9886-6337B4BD191C}"/>
                </c:ext>
              </c:extLst>
            </c:dLbl>
            <c:dLbl>
              <c:idx val="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D5A-450F-9886-6337B4BD19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bestFit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'G12'!$A$2:$A$8</c:f>
              <c:strCache>
                <c:ptCount val="7"/>
                <c:pt idx="0">
                  <c:v>Unió Europea-28</c:v>
                </c:pt>
                <c:pt idx="1">
                  <c:v>Resta d'Europa</c:v>
                </c:pt>
                <c:pt idx="2">
                  <c:v>Amèrica del Nord</c:v>
                </c:pt>
                <c:pt idx="3">
                  <c:v>Amèrica Central i del Sud
Central</c:v>
                </c:pt>
                <c:pt idx="4">
                  <c:v>Àsia</c:v>
                </c:pt>
                <c:pt idx="5">
                  <c:v>Àfrica</c:v>
                </c:pt>
                <c:pt idx="6">
                  <c:v>Oceania</c:v>
                </c:pt>
              </c:strCache>
            </c:strRef>
          </c:cat>
          <c:val>
            <c:numRef>
              <c:f>'G12'!$B$2:$B$8</c:f>
              <c:numCache>
                <c:formatCode>#,##0</c:formatCode>
                <c:ptCount val="7"/>
                <c:pt idx="0">
                  <c:v>87771</c:v>
                </c:pt>
                <c:pt idx="1">
                  <c:v>10084</c:v>
                </c:pt>
                <c:pt idx="2">
                  <c:v>3502</c:v>
                </c:pt>
                <c:pt idx="3">
                  <c:v>121400</c:v>
                </c:pt>
                <c:pt idx="4">
                  <c:v>17057</c:v>
                </c:pt>
                <c:pt idx="5">
                  <c:v>42953</c:v>
                </c:pt>
                <c:pt idx="6">
                  <c:v>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D5A-450F-9886-6337B4BD1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  <a:ea typeface="calibri"/>
              </a:rPr>
              <a:t>Gràfic III-1.2. Evolució dels moviments migratoris de les Illes Balears per procedència. Illes Balears (2003-2017)</a:t>
            </a:r>
          </a:p>
        </c:rich>
      </c:tx>
      <c:layout>
        <c:manualLayout>
          <c:xMode val="edge"/>
          <c:yMode val="edge"/>
          <c:x val="0.102725620835857"/>
          <c:y val="1.9451648758799601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3.0950938824954598E-2"/>
          <c:y val="0.27843645794738803"/>
          <c:w val="0.94373107207752904"/>
          <c:h val="0.67173027047054501"/>
        </c:manualLayout>
      </c:layout>
      <c:lineChart>
        <c:grouping val="standard"/>
        <c:varyColors val="0"/>
        <c:ser>
          <c:idx val="0"/>
          <c:order val="0"/>
          <c:tx>
            <c:v>Immigració procedència: una altra CA</c:v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'G2'!$A$4:$A$19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'G2'!$B$4:$B$19</c:f>
              <c:numCache>
                <c:formatCode>#,##0</c:formatCode>
                <c:ptCount val="16"/>
                <c:pt idx="0">
                  <c:v>20315</c:v>
                </c:pt>
                <c:pt idx="1">
                  <c:v>20555</c:v>
                </c:pt>
                <c:pt idx="2">
                  <c:v>23597</c:v>
                </c:pt>
                <c:pt idx="3">
                  <c:v>26587</c:v>
                </c:pt>
                <c:pt idx="4">
                  <c:v>25108</c:v>
                </c:pt>
                <c:pt idx="5">
                  <c:v>23091</c:v>
                </c:pt>
                <c:pt idx="6">
                  <c:v>22178</c:v>
                </c:pt>
                <c:pt idx="7">
                  <c:v>23819</c:v>
                </c:pt>
                <c:pt idx="8">
                  <c:v>25947</c:v>
                </c:pt>
                <c:pt idx="9">
                  <c:v>25589</c:v>
                </c:pt>
                <c:pt idx="10">
                  <c:v>25118</c:v>
                </c:pt>
                <c:pt idx="11">
                  <c:v>24977</c:v>
                </c:pt>
                <c:pt idx="12">
                  <c:v>24393</c:v>
                </c:pt>
                <c:pt idx="13">
                  <c:v>25022</c:v>
                </c:pt>
                <c:pt idx="14">
                  <c:v>26105</c:v>
                </c:pt>
                <c:pt idx="15">
                  <c:v>25600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67-42C4-A63D-976709255821}"/>
            </c:ext>
          </c:extLst>
        </c:ser>
        <c:ser>
          <c:idx val="1"/>
          <c:order val="1"/>
          <c:tx>
            <c:v>Immigració procedència: l'estranger</c:v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'G2'!$A$4:$A$19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'G2'!$C$4:$C$19</c:f>
              <c:numCache>
                <c:formatCode>#,##0</c:formatCode>
                <c:ptCount val="16"/>
                <c:pt idx="0">
                  <c:v>22766</c:v>
                </c:pt>
                <c:pt idx="1">
                  <c:v>24897</c:v>
                </c:pt>
                <c:pt idx="2">
                  <c:v>29644</c:v>
                </c:pt>
                <c:pt idx="3">
                  <c:v>33345</c:v>
                </c:pt>
                <c:pt idx="4">
                  <c:v>25723</c:v>
                </c:pt>
                <c:pt idx="5">
                  <c:v>17501</c:v>
                </c:pt>
                <c:pt idx="6">
                  <c:v>13673</c:v>
                </c:pt>
                <c:pt idx="7">
                  <c:v>14018</c:v>
                </c:pt>
                <c:pt idx="8">
                  <c:v>13589</c:v>
                </c:pt>
                <c:pt idx="9">
                  <c:v>13026</c:v>
                </c:pt>
                <c:pt idx="10">
                  <c:v>14231</c:v>
                </c:pt>
                <c:pt idx="11">
                  <c:v>16211</c:v>
                </c:pt>
                <c:pt idx="12">
                  <c:v>19632</c:v>
                </c:pt>
                <c:pt idx="13">
                  <c:v>23287</c:v>
                </c:pt>
                <c:pt idx="14">
                  <c:v>26722</c:v>
                </c:pt>
                <c:pt idx="15">
                  <c:v>29937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67-42C4-A63D-976709255821}"/>
            </c:ext>
          </c:extLst>
        </c:ser>
        <c:ser>
          <c:idx val="2"/>
          <c:order val="2"/>
          <c:tx>
            <c:v>Emigració destinació: una altra CA</c:v>
          </c:tx>
          <c:spPr>
            <a:ln w="19080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'G2'!$A$4:$A$19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'G2'!$D$4:$D$19</c:f>
              <c:numCache>
                <c:formatCode>#,##0</c:formatCode>
                <c:ptCount val="16"/>
                <c:pt idx="0">
                  <c:v>21650</c:v>
                </c:pt>
                <c:pt idx="1">
                  <c:v>19195</c:v>
                </c:pt>
                <c:pt idx="2">
                  <c:v>19885</c:v>
                </c:pt>
                <c:pt idx="3">
                  <c:v>22254</c:v>
                </c:pt>
                <c:pt idx="4">
                  <c:v>21863</c:v>
                </c:pt>
                <c:pt idx="5">
                  <c:v>23105</c:v>
                </c:pt>
                <c:pt idx="6">
                  <c:v>23425</c:v>
                </c:pt>
                <c:pt idx="7">
                  <c:v>23550</c:v>
                </c:pt>
                <c:pt idx="8">
                  <c:v>21863</c:v>
                </c:pt>
                <c:pt idx="9">
                  <c:v>20048</c:v>
                </c:pt>
                <c:pt idx="10">
                  <c:v>21462</c:v>
                </c:pt>
                <c:pt idx="11">
                  <c:v>21298</c:v>
                </c:pt>
                <c:pt idx="12">
                  <c:v>19178</c:v>
                </c:pt>
                <c:pt idx="13">
                  <c:v>19900</c:v>
                </c:pt>
                <c:pt idx="14">
                  <c:v>20142</c:v>
                </c:pt>
                <c:pt idx="15">
                  <c:v>21755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67-42C4-A63D-976709255821}"/>
            </c:ext>
          </c:extLst>
        </c:ser>
        <c:ser>
          <c:idx val="3"/>
          <c:order val="3"/>
          <c:tx>
            <c:v>Emigració destinació: l'estranger</c:v>
          </c:tx>
          <c:spPr>
            <a:ln w="1908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'G2'!$A$4:$A$19</c:f>
              <c:numCache>
                <c:formatCode>General</c:formatCode>
                <c:ptCount val="16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  <c:pt idx="14">
                  <c:v>2018</c:v>
                </c:pt>
                <c:pt idx="15">
                  <c:v>2019</c:v>
                </c:pt>
              </c:numCache>
            </c:numRef>
          </c:cat>
          <c:val>
            <c:numRef>
              <c:f>'G2'!$E$4:$E$19</c:f>
              <c:numCache>
                <c:formatCode>#,##0</c:formatCode>
                <c:ptCount val="16"/>
                <c:pt idx="0">
                  <c:v>1697</c:v>
                </c:pt>
                <c:pt idx="1">
                  <c:v>1710</c:v>
                </c:pt>
                <c:pt idx="2">
                  <c:v>2872</c:v>
                </c:pt>
                <c:pt idx="3">
                  <c:v>8287</c:v>
                </c:pt>
                <c:pt idx="4">
                  <c:v>7382</c:v>
                </c:pt>
                <c:pt idx="5">
                  <c:v>8785</c:v>
                </c:pt>
                <c:pt idx="6">
                  <c:v>9391</c:v>
                </c:pt>
                <c:pt idx="7">
                  <c:v>12970</c:v>
                </c:pt>
                <c:pt idx="8">
                  <c:v>9320</c:v>
                </c:pt>
                <c:pt idx="9">
                  <c:v>13460</c:v>
                </c:pt>
                <c:pt idx="10">
                  <c:v>13109</c:v>
                </c:pt>
                <c:pt idx="11">
                  <c:v>10510</c:v>
                </c:pt>
                <c:pt idx="12">
                  <c:v>9288</c:v>
                </c:pt>
                <c:pt idx="13">
                  <c:v>9565</c:v>
                </c:pt>
                <c:pt idx="14">
                  <c:v>8766</c:v>
                </c:pt>
                <c:pt idx="15">
                  <c:v>7769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67-42C4-A63D-9767092558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63887649"/>
        <c:axId val="29600933"/>
      </c:lineChart>
      <c:catAx>
        <c:axId val="6388764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b="1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endParaRPr lang="ca-ES"/>
          </a:p>
        </c:txPr>
        <c:crossAx val="29600933"/>
        <c:crosses val="autoZero"/>
        <c:auto val="1"/>
        <c:lblAlgn val="ctr"/>
        <c:lblOffset val="100"/>
        <c:noMultiLvlLbl val="0"/>
      </c:catAx>
      <c:valAx>
        <c:axId val="29600933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b="1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endParaRPr lang="ca-ES"/>
          </a:p>
        </c:txPr>
        <c:crossAx val="63887649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r"/>
      <c:layout>
        <c:manualLayout>
          <c:xMode val="edge"/>
          <c:yMode val="edge"/>
          <c:x val="0.101781075442493"/>
          <c:y val="0.10560701971077099"/>
          <c:w val="0.80137963523790301"/>
          <c:h val="0.18625804127425299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757575"/>
                </a:solidFill>
                <a:latin typeface="calibri"/>
                <a:ea typeface="calibri"/>
              </a:defRPr>
            </a:pPr>
            <a:r>
              <a:rPr lang="es-ES" sz="1800" b="0" strike="noStrike" spc="-1">
                <a:solidFill>
                  <a:srgbClr val="757575"/>
                </a:solidFill>
                <a:latin typeface="calibri"/>
                <a:ea typeface="calibri"/>
              </a:rPr>
              <a:t>Gràfic III-1.3. Piràmide de població segons el lloc de naixament. Revisió del padró l'1 de gener de 2020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'G3 '!$B$2:$B$3</c:f>
              <c:strCache>
                <c:ptCount val="2"/>
                <c:pt idx="0">
                  <c:v>Homes</c:v>
                </c:pt>
                <c:pt idx="1">
                  <c:v>Illes Balears</c:v>
                </c:pt>
              </c:strCache>
            </c:strRef>
          </c:tx>
          <c:spPr>
            <a:solidFill>
              <a:srgbClr val="4472C4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'!$B$4:$B$21</c:f>
              <c:numCache>
                <c:formatCode>General</c:formatCode>
                <c:ptCount val="18"/>
                <c:pt idx="0">
                  <c:v>-24275</c:v>
                </c:pt>
                <c:pt idx="1">
                  <c:v>-25265</c:v>
                </c:pt>
                <c:pt idx="2">
                  <c:v>-26260</c:v>
                </c:pt>
                <c:pt idx="3">
                  <c:v>-22374</c:v>
                </c:pt>
                <c:pt idx="4">
                  <c:v>-18549</c:v>
                </c:pt>
                <c:pt idx="5">
                  <c:v>-18415</c:v>
                </c:pt>
                <c:pt idx="6">
                  <c:v>-18806</c:v>
                </c:pt>
                <c:pt idx="7">
                  <c:v>-20580</c:v>
                </c:pt>
                <c:pt idx="8">
                  <c:v>-23528</c:v>
                </c:pt>
                <c:pt idx="9">
                  <c:v>-24460</c:v>
                </c:pt>
                <c:pt idx="10">
                  <c:v>-21038</c:v>
                </c:pt>
                <c:pt idx="11">
                  <c:v>-16898</c:v>
                </c:pt>
                <c:pt idx="12">
                  <c:v>-13181</c:v>
                </c:pt>
                <c:pt idx="13">
                  <c:v>-11106</c:v>
                </c:pt>
                <c:pt idx="14">
                  <c:v>-10253</c:v>
                </c:pt>
                <c:pt idx="15">
                  <c:v>-8235</c:v>
                </c:pt>
                <c:pt idx="16">
                  <c:v>-5815</c:v>
                </c:pt>
                <c:pt idx="17">
                  <c:v>-5832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C5-46B3-8022-2B141E9906D7}"/>
            </c:ext>
          </c:extLst>
        </c:ser>
        <c:ser>
          <c:idx val="1"/>
          <c:order val="1"/>
          <c:tx>
            <c:strRef>
              <c:f>'G3 '!$C$2:$C$3</c:f>
              <c:strCache>
                <c:ptCount val="2"/>
                <c:pt idx="0">
                  <c:v>Homes</c:v>
                </c:pt>
                <c:pt idx="1">
                  <c:v>Una altra CA</c:v>
                </c:pt>
              </c:strCache>
            </c:strRef>
          </c:tx>
          <c:spPr>
            <a:solidFill>
              <a:srgbClr val="ED7D31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'!$C$4:$C$21</c:f>
              <c:numCache>
                <c:formatCode>General</c:formatCode>
                <c:ptCount val="18"/>
                <c:pt idx="0">
                  <c:v>-997</c:v>
                </c:pt>
                <c:pt idx="1">
                  <c:v>-1816</c:v>
                </c:pt>
                <c:pt idx="2">
                  <c:v>-2127</c:v>
                </c:pt>
                <c:pt idx="3">
                  <c:v>-2032</c:v>
                </c:pt>
                <c:pt idx="4">
                  <c:v>-3277</c:v>
                </c:pt>
                <c:pt idx="5">
                  <c:v>-6959</c:v>
                </c:pt>
                <c:pt idx="6">
                  <c:v>-9571</c:v>
                </c:pt>
                <c:pt idx="7">
                  <c:v>-11624</c:v>
                </c:pt>
                <c:pt idx="8">
                  <c:v>-13123</c:v>
                </c:pt>
                <c:pt idx="9">
                  <c:v>-11939</c:v>
                </c:pt>
                <c:pt idx="10">
                  <c:v>-11858</c:v>
                </c:pt>
                <c:pt idx="11">
                  <c:v>-12690</c:v>
                </c:pt>
                <c:pt idx="12">
                  <c:v>-12159</c:v>
                </c:pt>
                <c:pt idx="13">
                  <c:v>-10569</c:v>
                </c:pt>
                <c:pt idx="14">
                  <c:v>-8854</c:v>
                </c:pt>
                <c:pt idx="15">
                  <c:v>-5396</c:v>
                </c:pt>
                <c:pt idx="16">
                  <c:v>-2873</c:v>
                </c:pt>
                <c:pt idx="17">
                  <c:v>-2239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C5-46B3-8022-2B141E9906D7}"/>
            </c:ext>
          </c:extLst>
        </c:ser>
        <c:ser>
          <c:idx val="2"/>
          <c:order val="2"/>
          <c:tx>
            <c:strRef>
              <c:f>'G3 '!$D$2:$D$3</c:f>
              <c:strCache>
                <c:ptCount val="2"/>
                <c:pt idx="0">
                  <c:v>Homes</c:v>
                </c:pt>
                <c:pt idx="1">
                  <c:v>Estranger</c:v>
                </c:pt>
              </c:strCache>
            </c:strRef>
          </c:tx>
          <c:spPr>
            <a:solidFill>
              <a:srgbClr val="A5A5A5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'!$D$4:$D$21</c:f>
              <c:numCache>
                <c:formatCode>General</c:formatCode>
                <c:ptCount val="18"/>
                <c:pt idx="0">
                  <c:v>-1675</c:v>
                </c:pt>
                <c:pt idx="1">
                  <c:v>-3133</c:v>
                </c:pt>
                <c:pt idx="2">
                  <c:v>-3607</c:v>
                </c:pt>
                <c:pt idx="3">
                  <c:v>-5815</c:v>
                </c:pt>
                <c:pt idx="4">
                  <c:v>-9889</c:v>
                </c:pt>
                <c:pt idx="5">
                  <c:v>-12496</c:v>
                </c:pt>
                <c:pt idx="6">
                  <c:v>-14426</c:v>
                </c:pt>
                <c:pt idx="7">
                  <c:v>-17142</c:v>
                </c:pt>
                <c:pt idx="8">
                  <c:v>-18237</c:v>
                </c:pt>
                <c:pt idx="9">
                  <c:v>-15771</c:v>
                </c:pt>
                <c:pt idx="10">
                  <c:v>-12192</c:v>
                </c:pt>
                <c:pt idx="11">
                  <c:v>-8769</c:v>
                </c:pt>
                <c:pt idx="12">
                  <c:v>-5824</c:v>
                </c:pt>
                <c:pt idx="13">
                  <c:v>-4120</c:v>
                </c:pt>
                <c:pt idx="14">
                  <c:v>-2817</c:v>
                </c:pt>
                <c:pt idx="15">
                  <c:v>-1870</c:v>
                </c:pt>
                <c:pt idx="16">
                  <c:v>-928</c:v>
                </c:pt>
                <c:pt idx="17">
                  <c:v>-614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C5-46B3-8022-2B141E9906D7}"/>
            </c:ext>
          </c:extLst>
        </c:ser>
        <c:ser>
          <c:idx val="3"/>
          <c:order val="3"/>
          <c:tx>
            <c:strRef>
              <c:f>'G3 '!$E$2:$E$3</c:f>
              <c:strCache>
                <c:ptCount val="2"/>
                <c:pt idx="0">
                  <c:v>Dones</c:v>
                </c:pt>
                <c:pt idx="1">
                  <c:v>Illes Balears</c:v>
                </c:pt>
              </c:strCache>
            </c:strRef>
          </c:tx>
          <c:spPr>
            <a:solidFill>
              <a:srgbClr val="FFC0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'!$E$4:$E$21</c:f>
              <c:numCache>
                <c:formatCode>General</c:formatCode>
                <c:ptCount val="18"/>
                <c:pt idx="0">
                  <c:v>22941</c:v>
                </c:pt>
                <c:pt idx="1">
                  <c:v>23983</c:v>
                </c:pt>
                <c:pt idx="2">
                  <c:v>24512</c:v>
                </c:pt>
                <c:pt idx="3">
                  <c:v>21350</c:v>
                </c:pt>
                <c:pt idx="4">
                  <c:v>17446</c:v>
                </c:pt>
                <c:pt idx="5">
                  <c:v>17435</c:v>
                </c:pt>
                <c:pt idx="6">
                  <c:v>17868</c:v>
                </c:pt>
                <c:pt idx="7">
                  <c:v>19728</c:v>
                </c:pt>
                <c:pt idx="8">
                  <c:v>22530</c:v>
                </c:pt>
                <c:pt idx="9">
                  <c:v>23475</c:v>
                </c:pt>
                <c:pt idx="10">
                  <c:v>20585</c:v>
                </c:pt>
                <c:pt idx="11">
                  <c:v>16977</c:v>
                </c:pt>
                <c:pt idx="12">
                  <c:v>13767</c:v>
                </c:pt>
                <c:pt idx="13">
                  <c:v>11599</c:v>
                </c:pt>
                <c:pt idx="14">
                  <c:v>11752</c:v>
                </c:pt>
                <c:pt idx="15">
                  <c:v>10310</c:v>
                </c:pt>
                <c:pt idx="16">
                  <c:v>8358</c:v>
                </c:pt>
                <c:pt idx="17">
                  <c:v>11406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C5-46B3-8022-2B141E9906D7}"/>
            </c:ext>
          </c:extLst>
        </c:ser>
        <c:ser>
          <c:idx val="4"/>
          <c:order val="4"/>
          <c:tx>
            <c:strRef>
              <c:f>'G3 '!$F$2:$F$3</c:f>
              <c:strCache>
                <c:ptCount val="2"/>
                <c:pt idx="0">
                  <c:v>Dones</c:v>
                </c:pt>
                <c:pt idx="1">
                  <c:v>Una altra CA</c:v>
                </c:pt>
              </c:strCache>
            </c:strRef>
          </c:tx>
          <c:spPr>
            <a:solidFill>
              <a:srgbClr val="5B9BD5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'!$F$4:$F$21</c:f>
              <c:numCache>
                <c:formatCode>General</c:formatCode>
                <c:ptCount val="18"/>
                <c:pt idx="0">
                  <c:v>968</c:v>
                </c:pt>
                <c:pt idx="1">
                  <c:v>1693</c:v>
                </c:pt>
                <c:pt idx="2">
                  <c:v>2069</c:v>
                </c:pt>
                <c:pt idx="3">
                  <c:v>1937</c:v>
                </c:pt>
                <c:pt idx="4">
                  <c:v>3251</c:v>
                </c:pt>
                <c:pt idx="5">
                  <c:v>7135</c:v>
                </c:pt>
                <c:pt idx="6">
                  <c:v>8895</c:v>
                </c:pt>
                <c:pt idx="7">
                  <c:v>10239</c:v>
                </c:pt>
                <c:pt idx="8">
                  <c:v>11029</c:v>
                </c:pt>
                <c:pt idx="9">
                  <c:v>10453</c:v>
                </c:pt>
                <c:pt idx="10">
                  <c:v>10973</c:v>
                </c:pt>
                <c:pt idx="11">
                  <c:v>12475</c:v>
                </c:pt>
                <c:pt idx="12">
                  <c:v>12218</c:v>
                </c:pt>
                <c:pt idx="13">
                  <c:v>10486</c:v>
                </c:pt>
                <c:pt idx="14">
                  <c:v>8614</c:v>
                </c:pt>
                <c:pt idx="15">
                  <c:v>5807</c:v>
                </c:pt>
                <c:pt idx="16">
                  <c:v>4132</c:v>
                </c:pt>
                <c:pt idx="17">
                  <c:v>4867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C5-46B3-8022-2B141E9906D7}"/>
            </c:ext>
          </c:extLst>
        </c:ser>
        <c:ser>
          <c:idx val="5"/>
          <c:order val="5"/>
          <c:tx>
            <c:strRef>
              <c:f>'G3 '!$G$2:$G$3</c:f>
              <c:strCache>
                <c:ptCount val="2"/>
                <c:pt idx="0">
                  <c:v>Dones</c:v>
                </c:pt>
                <c:pt idx="1">
                  <c:v>Estrangera</c:v>
                </c:pt>
              </c:strCache>
            </c:strRef>
          </c:tx>
          <c:spPr>
            <a:solidFill>
              <a:srgbClr val="70AD47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'G3 '!$A$4:$A$21</c:f>
              <c:strCache>
                <c:ptCount val="18"/>
                <c:pt idx="0">
                  <c:v>0-4</c:v>
                </c:pt>
                <c:pt idx="1">
                  <c:v>5-9</c:v>
                </c:pt>
                <c:pt idx="2">
                  <c:v>10-14</c:v>
                </c:pt>
                <c:pt idx="3">
                  <c:v>15-19</c:v>
                </c:pt>
                <c:pt idx="4">
                  <c:v>20-24</c:v>
                </c:pt>
                <c:pt idx="5">
                  <c:v>25-29</c:v>
                </c:pt>
                <c:pt idx="6">
                  <c:v>30-34</c:v>
                </c:pt>
                <c:pt idx="7">
                  <c:v>35-39</c:v>
                </c:pt>
                <c:pt idx="8">
                  <c:v>40-44</c:v>
                </c:pt>
                <c:pt idx="9">
                  <c:v>45-49</c:v>
                </c:pt>
                <c:pt idx="10">
                  <c:v>50-54</c:v>
                </c:pt>
                <c:pt idx="11">
                  <c:v>55-59</c:v>
                </c:pt>
                <c:pt idx="12">
                  <c:v>60-64</c:v>
                </c:pt>
                <c:pt idx="13">
                  <c:v>65-69</c:v>
                </c:pt>
                <c:pt idx="14">
                  <c:v>70-74</c:v>
                </c:pt>
                <c:pt idx="15">
                  <c:v>75-79</c:v>
                </c:pt>
                <c:pt idx="16">
                  <c:v>80-84</c:v>
                </c:pt>
                <c:pt idx="17">
                  <c:v>&gt;84</c:v>
                </c:pt>
              </c:strCache>
            </c:strRef>
          </c:cat>
          <c:val>
            <c:numRef>
              <c:f>'G3 '!$G$4:$G$21</c:f>
              <c:numCache>
                <c:formatCode>General</c:formatCode>
                <c:ptCount val="18"/>
                <c:pt idx="0">
                  <c:v>1603</c:v>
                </c:pt>
                <c:pt idx="1">
                  <c:v>2996</c:v>
                </c:pt>
                <c:pt idx="2">
                  <c:v>3440</c:v>
                </c:pt>
                <c:pt idx="3">
                  <c:v>5288</c:v>
                </c:pt>
                <c:pt idx="4">
                  <c:v>9835</c:v>
                </c:pt>
                <c:pt idx="5">
                  <c:v>13255</c:v>
                </c:pt>
                <c:pt idx="6">
                  <c:v>15674</c:v>
                </c:pt>
                <c:pt idx="7">
                  <c:v>17634</c:v>
                </c:pt>
                <c:pt idx="8">
                  <c:v>17159</c:v>
                </c:pt>
                <c:pt idx="9">
                  <c:v>14468</c:v>
                </c:pt>
                <c:pt idx="10">
                  <c:v>11931</c:v>
                </c:pt>
                <c:pt idx="11">
                  <c:v>9411</c:v>
                </c:pt>
                <c:pt idx="12">
                  <c:v>6916</c:v>
                </c:pt>
                <c:pt idx="13">
                  <c:v>5286</c:v>
                </c:pt>
                <c:pt idx="14">
                  <c:v>3996</c:v>
                </c:pt>
                <c:pt idx="15">
                  <c:v>2612</c:v>
                </c:pt>
                <c:pt idx="16">
                  <c:v>1357</c:v>
                </c:pt>
                <c:pt idx="17">
                  <c:v>1121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C5-46B3-8022-2B141E990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2118192"/>
        <c:axId val="48496968"/>
      </c:barChart>
      <c:catAx>
        <c:axId val="3211819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48496968"/>
        <c:crosses val="autoZero"/>
        <c:auto val="1"/>
        <c:lblAlgn val="ctr"/>
        <c:lblOffset val="100"/>
        <c:noMultiLvlLbl val="0"/>
      </c:catAx>
      <c:valAx>
        <c:axId val="48496968"/>
        <c:scaling>
          <c:orientation val="minMax"/>
        </c:scaling>
        <c:delete val="0"/>
        <c:axPos val="b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endParaRPr lang="ca-ES"/>
          </a:p>
        </c:txPr>
        <c:crossAx val="32118192"/>
        <c:crosses val="max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757575"/>
                </a:solidFill>
                <a:latin typeface="calibri"/>
                <a:ea typeface="calibri"/>
              </a:defRPr>
            </a:pPr>
            <a:r>
              <a:rPr lang="es-ES" sz="1800" b="0" strike="noStrike" spc="-1">
                <a:solidFill>
                  <a:srgbClr val="757575"/>
                </a:solidFill>
                <a:latin typeface="calibri"/>
                <a:ea typeface="calibri"/>
              </a:rPr>
              <a:t>Gràfic III.1.4. Evolució dels naixements a les Illes Balears (2000-2019)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'G4'!$B$2</c:f>
              <c:strCache>
                <c:ptCount val="1"/>
                <c:pt idx="0">
                  <c:v>Illes Balears</c:v>
                </c:pt>
              </c:strCache>
            </c:strRef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'G4'!$A$3:$A$22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cat>
          <c:val>
            <c:numRef>
              <c:f>'G4'!$B$3:$B$22</c:f>
              <c:numCache>
                <c:formatCode>#,##0</c:formatCode>
                <c:ptCount val="20"/>
                <c:pt idx="0">
                  <c:v>9503</c:v>
                </c:pt>
                <c:pt idx="1">
                  <c:v>9858</c:v>
                </c:pt>
                <c:pt idx="2">
                  <c:v>10420</c:v>
                </c:pt>
                <c:pt idx="3">
                  <c:v>10655</c:v>
                </c:pt>
                <c:pt idx="4">
                  <c:v>10792</c:v>
                </c:pt>
                <c:pt idx="5">
                  <c:v>10926</c:v>
                </c:pt>
                <c:pt idx="6">
                  <c:v>11675</c:v>
                </c:pt>
                <c:pt idx="7">
                  <c:v>11918</c:v>
                </c:pt>
                <c:pt idx="8">
                  <c:v>12713</c:v>
                </c:pt>
                <c:pt idx="9">
                  <c:v>12044</c:v>
                </c:pt>
                <c:pt idx="10">
                  <c:v>11967</c:v>
                </c:pt>
                <c:pt idx="11">
                  <c:v>11265</c:v>
                </c:pt>
                <c:pt idx="12">
                  <c:v>11002</c:v>
                </c:pt>
                <c:pt idx="13">
                  <c:v>10532</c:v>
                </c:pt>
                <c:pt idx="14">
                  <c:v>10673</c:v>
                </c:pt>
                <c:pt idx="15">
                  <c:v>10597</c:v>
                </c:pt>
                <c:pt idx="16">
                  <c:v>10616</c:v>
                </c:pt>
                <c:pt idx="17">
                  <c:v>10288</c:v>
                </c:pt>
                <c:pt idx="18">
                  <c:v>10285</c:v>
                </c:pt>
                <c:pt idx="19">
                  <c:v>9681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C-4FCC-AEBC-61924CED8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7436286"/>
        <c:axId val="21919715"/>
      </c:lineChart>
      <c:catAx>
        <c:axId val="3743628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rPr>
                  <a:t>Any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21919715"/>
        <c:crosses val="autoZero"/>
        <c:auto val="1"/>
        <c:lblAlgn val="ctr"/>
        <c:lblOffset val="100"/>
        <c:noMultiLvlLbl val="0"/>
      </c:catAx>
      <c:valAx>
        <c:axId val="21919715"/>
        <c:scaling>
          <c:orientation val="minMax"/>
          <c:max val="13000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rPr>
                  <a:t>Naixements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37436286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757575"/>
                </a:solidFill>
                <a:latin typeface="calibri"/>
                <a:ea typeface="calibri"/>
              </a:defRPr>
            </a:pPr>
            <a:r>
              <a:rPr lang="es-ES" sz="1800" b="0" strike="noStrike" spc="-1">
                <a:solidFill>
                  <a:srgbClr val="757575"/>
                </a:solidFill>
                <a:latin typeface="calibri"/>
                <a:ea typeface="calibri"/>
              </a:rPr>
              <a:t>Gràfic III-1.5. Percentatge de nascuts de mare no casada d'Espanya i de les Illes Balears (1976-2019)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Espanya</c:v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'G5'!$A$2:$A$46</c:f>
              <c:numCache>
                <c:formatCode>General</c:formatCode>
                <c:ptCount val="45"/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'G5'!$B$2:$B$46</c:f>
              <c:numCache>
                <c:formatCode>0.0</c:formatCode>
                <c:ptCount val="45"/>
                <c:pt idx="0" formatCode="General">
                  <c:v>0</c:v>
                </c:pt>
                <c:pt idx="1">
                  <c:v>2.16</c:v>
                </c:pt>
                <c:pt idx="2">
                  <c:v>2.3199999999999998</c:v>
                </c:pt>
                <c:pt idx="3">
                  <c:v>2.5</c:v>
                </c:pt>
                <c:pt idx="4">
                  <c:v>2.8</c:v>
                </c:pt>
                <c:pt idx="5">
                  <c:v>3.93</c:v>
                </c:pt>
                <c:pt idx="6">
                  <c:v>4.42</c:v>
                </c:pt>
                <c:pt idx="7">
                  <c:v>5.12</c:v>
                </c:pt>
                <c:pt idx="8">
                  <c:v>5.21</c:v>
                </c:pt>
                <c:pt idx="9">
                  <c:v>6.76</c:v>
                </c:pt>
                <c:pt idx="10">
                  <c:v>7.97</c:v>
                </c:pt>
                <c:pt idx="11">
                  <c:v>8.01</c:v>
                </c:pt>
                <c:pt idx="12">
                  <c:v>8.27</c:v>
                </c:pt>
                <c:pt idx="13">
                  <c:v>9.1199999999999992</c:v>
                </c:pt>
                <c:pt idx="14">
                  <c:v>9.35</c:v>
                </c:pt>
                <c:pt idx="15">
                  <c:v>9.61</c:v>
                </c:pt>
                <c:pt idx="16">
                  <c:v>10.01</c:v>
                </c:pt>
                <c:pt idx="17">
                  <c:v>10.52</c:v>
                </c:pt>
                <c:pt idx="18">
                  <c:v>10.75</c:v>
                </c:pt>
                <c:pt idx="19">
                  <c:v>10.76</c:v>
                </c:pt>
                <c:pt idx="20">
                  <c:v>11.09</c:v>
                </c:pt>
                <c:pt idx="21">
                  <c:v>11.68</c:v>
                </c:pt>
                <c:pt idx="22">
                  <c:v>13.12</c:v>
                </c:pt>
                <c:pt idx="23">
                  <c:v>14.51</c:v>
                </c:pt>
                <c:pt idx="24">
                  <c:v>16.3</c:v>
                </c:pt>
                <c:pt idx="25">
                  <c:v>17.739999999999998</c:v>
                </c:pt>
                <c:pt idx="26">
                  <c:v>19.73</c:v>
                </c:pt>
                <c:pt idx="27">
                  <c:v>21.78</c:v>
                </c:pt>
                <c:pt idx="28">
                  <c:v>23.41</c:v>
                </c:pt>
                <c:pt idx="29">
                  <c:v>25.08</c:v>
                </c:pt>
                <c:pt idx="30">
                  <c:v>26.57</c:v>
                </c:pt>
                <c:pt idx="31">
                  <c:v>28.38</c:v>
                </c:pt>
                <c:pt idx="32">
                  <c:v>30.24</c:v>
                </c:pt>
                <c:pt idx="33">
                  <c:v>33.160077999999999</c:v>
                </c:pt>
                <c:pt idx="34">
                  <c:v>34.482304999999997</c:v>
                </c:pt>
                <c:pt idx="35">
                  <c:v>35.523603999999999</c:v>
                </c:pt>
                <c:pt idx="36">
                  <c:v>37.372197999999997</c:v>
                </c:pt>
                <c:pt idx="37">
                  <c:v>38.959695000000004</c:v>
                </c:pt>
                <c:pt idx="38">
                  <c:v>40.858542999999997</c:v>
                </c:pt>
                <c:pt idx="39">
                  <c:v>42.522694999999999</c:v>
                </c:pt>
                <c:pt idx="40">
                  <c:v>44.477955999999999</c:v>
                </c:pt>
                <c:pt idx="41">
                  <c:v>45.881183999999998</c:v>
                </c:pt>
                <c:pt idx="42">
                  <c:v>46.79</c:v>
                </c:pt>
                <c:pt idx="43">
                  <c:v>47.28</c:v>
                </c:pt>
                <c:pt idx="44">
                  <c:v>48.41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F6-4754-AC6D-05BF90556A17}"/>
            </c:ext>
          </c:extLst>
        </c:ser>
        <c:ser>
          <c:idx val="1"/>
          <c:order val="1"/>
          <c:tx>
            <c:v>Illes Balears</c:v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'G5'!$A$2:$A$46</c:f>
              <c:numCache>
                <c:formatCode>General</c:formatCode>
                <c:ptCount val="45"/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</c:numCache>
            </c:numRef>
          </c:cat>
          <c:val>
            <c:numRef>
              <c:f>'G5'!$C$2:$C$46</c:f>
              <c:numCache>
                <c:formatCode>0.0</c:formatCode>
                <c:ptCount val="45"/>
                <c:pt idx="0" formatCode="General">
                  <c:v>0</c:v>
                </c:pt>
                <c:pt idx="1">
                  <c:v>3</c:v>
                </c:pt>
                <c:pt idx="2">
                  <c:v>3.37</c:v>
                </c:pt>
                <c:pt idx="3">
                  <c:v>3.41</c:v>
                </c:pt>
                <c:pt idx="4">
                  <c:v>4.46</c:v>
                </c:pt>
                <c:pt idx="5">
                  <c:v>5.28</c:v>
                </c:pt>
                <c:pt idx="6">
                  <c:v>6.06</c:v>
                </c:pt>
                <c:pt idx="7">
                  <c:v>7.79</c:v>
                </c:pt>
                <c:pt idx="8">
                  <c:v>9.25</c:v>
                </c:pt>
                <c:pt idx="9">
                  <c:v>10.83</c:v>
                </c:pt>
                <c:pt idx="10">
                  <c:v>13.58</c:v>
                </c:pt>
                <c:pt idx="11">
                  <c:v>11.09</c:v>
                </c:pt>
                <c:pt idx="12">
                  <c:v>11.67</c:v>
                </c:pt>
                <c:pt idx="13">
                  <c:v>12.96</c:v>
                </c:pt>
                <c:pt idx="14">
                  <c:v>14.25</c:v>
                </c:pt>
                <c:pt idx="15">
                  <c:v>14.65</c:v>
                </c:pt>
                <c:pt idx="16">
                  <c:v>14.79</c:v>
                </c:pt>
                <c:pt idx="17">
                  <c:v>15.51</c:v>
                </c:pt>
                <c:pt idx="18">
                  <c:v>15.93</c:v>
                </c:pt>
                <c:pt idx="19">
                  <c:v>15.66</c:v>
                </c:pt>
                <c:pt idx="20">
                  <c:v>16.399999999999999</c:v>
                </c:pt>
                <c:pt idx="21">
                  <c:v>17.96</c:v>
                </c:pt>
                <c:pt idx="22">
                  <c:v>19.41</c:v>
                </c:pt>
                <c:pt idx="23">
                  <c:v>22.65</c:v>
                </c:pt>
                <c:pt idx="24">
                  <c:v>24.11</c:v>
                </c:pt>
                <c:pt idx="25">
                  <c:v>25.35</c:v>
                </c:pt>
                <c:pt idx="26">
                  <c:v>28.55</c:v>
                </c:pt>
                <c:pt idx="27">
                  <c:v>30.35</c:v>
                </c:pt>
                <c:pt idx="28">
                  <c:v>32.71</c:v>
                </c:pt>
                <c:pt idx="29">
                  <c:v>32.49</c:v>
                </c:pt>
                <c:pt idx="30">
                  <c:v>34.869999999999997</c:v>
                </c:pt>
                <c:pt idx="31">
                  <c:v>37.700000000000003</c:v>
                </c:pt>
                <c:pt idx="32">
                  <c:v>39.299999999999997</c:v>
                </c:pt>
                <c:pt idx="33">
                  <c:v>40.799999999999997</c:v>
                </c:pt>
                <c:pt idx="34">
                  <c:v>41.398206999999999</c:v>
                </c:pt>
                <c:pt idx="35">
                  <c:v>40.795521000000001</c:v>
                </c:pt>
                <c:pt idx="36">
                  <c:v>43.506436000000001</c:v>
                </c:pt>
                <c:pt idx="37">
                  <c:v>45.064534000000002</c:v>
                </c:pt>
                <c:pt idx="38">
                  <c:v>46.145082000000002</c:v>
                </c:pt>
                <c:pt idx="39">
                  <c:v>47.812235999999999</c:v>
                </c:pt>
                <c:pt idx="40">
                  <c:v>48.494857000000003</c:v>
                </c:pt>
                <c:pt idx="41">
                  <c:v>49.105124000000004</c:v>
                </c:pt>
                <c:pt idx="42">
                  <c:v>49.63</c:v>
                </c:pt>
                <c:pt idx="43">
                  <c:v>50.28</c:v>
                </c:pt>
                <c:pt idx="44">
                  <c:v>52.14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F6-4754-AC6D-05BF90556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8629271"/>
        <c:axId val="82884600"/>
      </c:lineChart>
      <c:catAx>
        <c:axId val="7862927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82884600"/>
        <c:crosses val="autoZero"/>
        <c:auto val="1"/>
        <c:lblAlgn val="ctr"/>
        <c:lblOffset val="100"/>
        <c:noMultiLvlLbl val="0"/>
      </c:catAx>
      <c:valAx>
        <c:axId val="82884600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78629271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Arial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757575"/>
                </a:solidFill>
                <a:latin typeface="calibri"/>
                <a:ea typeface="calibri"/>
              </a:defRPr>
            </a:pPr>
            <a:r>
              <a:rPr lang="es-ES" sz="1800" b="0" strike="noStrike" spc="-1">
                <a:solidFill>
                  <a:srgbClr val="757575"/>
                </a:solidFill>
                <a:latin typeface="calibri"/>
                <a:ea typeface="calibri"/>
              </a:rPr>
              <a:t>Gràfic III-1.6. Taxa d'interrupció voluntària de l'embaràs per CA de residència. 2019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472C4"/>
            </a:solidFill>
            <a:ln w="0">
              <a:solidFill>
                <a:srgbClr val="000000"/>
              </a:solidFill>
            </a:ln>
          </c:spPr>
          <c:invertIfNegative val="0"/>
          <c:dPt>
            <c:idx val="0"/>
            <c:invertIfNegative val="1"/>
            <c:bubble3D val="0"/>
            <c:spPr>
              <a:solidFill>
                <a:srgbClr val="004586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5697-497E-B7EA-E76E76D44FB7}"/>
              </c:ext>
            </c:extLst>
          </c:dPt>
          <c:dPt>
            <c:idx val="1"/>
            <c:invertIfNegative val="1"/>
            <c:bubble3D val="0"/>
            <c:spPr>
              <a:solidFill>
                <a:srgbClr val="FF420E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5697-497E-B7EA-E76E76D44FB7}"/>
              </c:ext>
            </c:extLst>
          </c:dPt>
          <c:dPt>
            <c:idx val="2"/>
            <c:invertIfNegative val="1"/>
            <c:bubble3D val="0"/>
            <c:spPr>
              <a:solidFill>
                <a:srgbClr val="FFD320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5697-497E-B7EA-E76E76D44FB7}"/>
              </c:ext>
            </c:extLst>
          </c:dPt>
          <c:dPt>
            <c:idx val="3"/>
            <c:invertIfNegative val="1"/>
            <c:bubble3D val="0"/>
            <c:spPr>
              <a:solidFill>
                <a:srgbClr val="579D1C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5697-497E-B7EA-E76E76D44FB7}"/>
              </c:ext>
            </c:extLst>
          </c:dPt>
          <c:dPt>
            <c:idx val="4"/>
            <c:invertIfNegative val="1"/>
            <c:bubble3D val="0"/>
            <c:spPr>
              <a:solidFill>
                <a:srgbClr val="7E0021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5697-497E-B7EA-E76E76D44FB7}"/>
              </c:ext>
            </c:extLst>
          </c:dPt>
          <c:dPt>
            <c:idx val="5"/>
            <c:invertIfNegative val="1"/>
            <c:bubble3D val="0"/>
            <c:spPr>
              <a:solidFill>
                <a:srgbClr val="83CAFF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5697-497E-B7EA-E76E76D44FB7}"/>
              </c:ext>
            </c:extLst>
          </c:dPt>
          <c:dPt>
            <c:idx val="6"/>
            <c:invertIfNegative val="1"/>
            <c:bubble3D val="0"/>
            <c:spPr>
              <a:solidFill>
                <a:srgbClr val="314004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5697-497E-B7EA-E76E76D44FB7}"/>
              </c:ext>
            </c:extLst>
          </c:dPt>
          <c:dPt>
            <c:idx val="7"/>
            <c:invertIfNegative val="1"/>
            <c:bubble3D val="0"/>
            <c:spPr>
              <a:solidFill>
                <a:srgbClr val="AECF00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5697-497E-B7EA-E76E76D44FB7}"/>
              </c:ext>
            </c:extLst>
          </c:dPt>
          <c:dPt>
            <c:idx val="8"/>
            <c:invertIfNegative val="1"/>
            <c:bubble3D val="0"/>
            <c:spPr>
              <a:solidFill>
                <a:srgbClr val="4B1F6F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5697-497E-B7EA-E76E76D44FB7}"/>
              </c:ext>
            </c:extLst>
          </c:dPt>
          <c:dPt>
            <c:idx val="9"/>
            <c:invertIfNegative val="1"/>
            <c:bubble3D val="0"/>
            <c:spPr>
              <a:solidFill>
                <a:srgbClr val="FF950E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5697-497E-B7EA-E76E76D44FB7}"/>
              </c:ext>
            </c:extLst>
          </c:dPt>
          <c:dPt>
            <c:idx val="10"/>
            <c:invertIfNegative val="1"/>
            <c:bubble3D val="0"/>
            <c:spPr>
              <a:solidFill>
                <a:srgbClr val="C5000B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5697-497E-B7EA-E76E76D44FB7}"/>
              </c:ext>
            </c:extLst>
          </c:dPt>
          <c:dPt>
            <c:idx val="11"/>
            <c:invertIfNegative val="1"/>
            <c:bubble3D val="0"/>
            <c:spPr>
              <a:solidFill>
                <a:srgbClr val="B7B7B7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5697-497E-B7EA-E76E76D44FB7}"/>
              </c:ext>
            </c:extLst>
          </c:dPt>
          <c:dPt>
            <c:idx val="12"/>
            <c:invertIfNegative val="1"/>
            <c:bubble3D val="0"/>
            <c:spPr>
              <a:solidFill>
                <a:srgbClr val="004586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5697-497E-B7EA-E76E76D44FB7}"/>
              </c:ext>
            </c:extLst>
          </c:dPt>
          <c:dPt>
            <c:idx val="13"/>
            <c:invertIfNegative val="1"/>
            <c:bubble3D val="0"/>
            <c:spPr>
              <a:solidFill>
                <a:srgbClr val="FF420E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B-5697-497E-B7EA-E76E76D44FB7}"/>
              </c:ext>
            </c:extLst>
          </c:dPt>
          <c:dPt>
            <c:idx val="14"/>
            <c:invertIfNegative val="1"/>
            <c:bubble3D val="0"/>
            <c:spPr>
              <a:solidFill>
                <a:srgbClr val="FFD320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D-5697-497E-B7EA-E76E76D44FB7}"/>
              </c:ext>
            </c:extLst>
          </c:dPt>
          <c:dPt>
            <c:idx val="15"/>
            <c:invertIfNegative val="1"/>
            <c:bubble3D val="0"/>
            <c:spPr>
              <a:solidFill>
                <a:srgbClr val="579D1C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1F-5697-497E-B7EA-E76E76D44FB7}"/>
              </c:ext>
            </c:extLst>
          </c:dPt>
          <c:dPt>
            <c:idx val="16"/>
            <c:invertIfNegative val="1"/>
            <c:bubble3D val="0"/>
            <c:spPr>
              <a:solidFill>
                <a:srgbClr val="7E0021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1-5697-497E-B7EA-E76E76D44FB7}"/>
              </c:ext>
            </c:extLst>
          </c:dPt>
          <c:dPt>
            <c:idx val="17"/>
            <c:invertIfNegative val="1"/>
            <c:bubble3D val="0"/>
            <c:spPr>
              <a:solidFill>
                <a:srgbClr val="FF0000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3-5697-497E-B7EA-E76E76D44FB7}"/>
              </c:ext>
            </c:extLst>
          </c:dPt>
          <c:dPt>
            <c:idx val="18"/>
            <c:invertIfNegative val="1"/>
            <c:bubble3D val="0"/>
            <c:spPr>
              <a:solidFill>
                <a:srgbClr val="314004"/>
              </a:solidFill>
              <a:ln w="0">
                <a:solidFill>
                  <a:srgbClr val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25-5697-497E-B7EA-E76E76D44FB7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697-497E-B7EA-E76E76D44FB7}"/>
                </c:ext>
              </c:extLst>
            </c:dLbl>
            <c:dLbl>
              <c:idx val="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697-497E-B7EA-E76E76D44FB7}"/>
                </c:ext>
              </c:extLst>
            </c:dLbl>
            <c:dLbl>
              <c:idx val="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697-497E-B7EA-E76E76D44FB7}"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697-497E-B7EA-E76E76D44FB7}"/>
                </c:ext>
              </c:extLst>
            </c:dLbl>
            <c:dLbl>
              <c:idx val="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697-497E-B7EA-E76E76D44FB7}"/>
                </c:ext>
              </c:extLst>
            </c:dLbl>
            <c:dLbl>
              <c:idx val="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697-497E-B7EA-E76E76D44FB7}"/>
                </c:ext>
              </c:extLst>
            </c:dLbl>
            <c:dLbl>
              <c:idx val="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697-497E-B7EA-E76E76D44FB7}"/>
                </c:ext>
              </c:extLst>
            </c:dLbl>
            <c:dLbl>
              <c:idx val="7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697-497E-B7EA-E76E76D44FB7}"/>
                </c:ext>
              </c:extLst>
            </c:dLbl>
            <c:dLbl>
              <c:idx val="8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697-497E-B7EA-E76E76D44FB7}"/>
                </c:ext>
              </c:extLst>
            </c:dLbl>
            <c:dLbl>
              <c:idx val="9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697-497E-B7EA-E76E76D44FB7}"/>
                </c:ext>
              </c:extLst>
            </c:dLbl>
            <c:dLbl>
              <c:idx val="10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697-497E-B7EA-E76E76D44FB7}"/>
                </c:ext>
              </c:extLst>
            </c:dLbl>
            <c:dLbl>
              <c:idx val="11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697-497E-B7EA-E76E76D44FB7}"/>
                </c:ext>
              </c:extLst>
            </c:dLbl>
            <c:dLbl>
              <c:idx val="12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697-497E-B7EA-E76E76D44FB7}"/>
                </c:ext>
              </c:extLst>
            </c:dLbl>
            <c:dLbl>
              <c:idx val="13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697-497E-B7EA-E76E76D44FB7}"/>
                </c:ext>
              </c:extLst>
            </c:dLbl>
            <c:dLbl>
              <c:idx val="14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697-497E-B7EA-E76E76D44FB7}"/>
                </c:ext>
              </c:extLst>
            </c:dLbl>
            <c:dLbl>
              <c:idx val="15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697-497E-B7EA-E76E76D44FB7}"/>
                </c:ext>
              </c:extLst>
            </c:dLbl>
            <c:dLbl>
              <c:idx val="16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697-497E-B7EA-E76E76D44FB7}"/>
                </c:ext>
              </c:extLst>
            </c:dLbl>
            <c:dLbl>
              <c:idx val="17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697-497E-B7EA-E76E76D44FB7}"/>
                </c:ext>
              </c:extLst>
            </c:dLbl>
            <c:dLbl>
              <c:idx val="18"/>
              <c:spPr/>
              <c:txPr>
                <a:bodyPr wrap="square"/>
                <a:lstStyle/>
                <a:p>
                  <a:pPr>
                    <a:defRPr sz="1000" b="0" strike="noStrike" spc="-1">
                      <a:solidFill>
                        <a:srgbClr val="000000"/>
                      </a:solidFill>
                      <a:latin typeface="calibri"/>
                    </a:defRPr>
                  </a:pPr>
                  <a:endParaRPr lang="ca-ES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697-497E-B7EA-E76E76D44F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'G6'!$A$3:$A$21</c:f>
              <c:strCache>
                <c:ptCount val="19"/>
                <c:pt idx="0">
                  <c:v>Ceuta i Melilla</c:v>
                </c:pt>
                <c:pt idx="1">
                  <c:v>Galícia</c:v>
                </c:pt>
                <c:pt idx="2">
                  <c:v>Castella i Lleó</c:v>
                </c:pt>
                <c:pt idx="3">
                  <c:v>Extremadura</c:v>
                </c:pt>
                <c:pt idx="4">
                  <c:v>La Rioja</c:v>
                </c:pt>
                <c:pt idx="5">
                  <c:v>Cantàbria</c:v>
                </c:pt>
                <c:pt idx="6">
                  <c:v>Navarra</c:v>
                </c:pt>
                <c:pt idx="7">
                  <c:v>Castella-la Manxa</c:v>
                </c:pt>
                <c:pt idx="8">
                  <c:v>Com. Valenciana</c:v>
                </c:pt>
                <c:pt idx="9">
                  <c:v>Aragó</c:v>
                </c:pt>
                <c:pt idx="10">
                  <c:v>País Basc</c:v>
                </c:pt>
                <c:pt idx="11">
                  <c:v>Espanya</c:v>
                </c:pt>
                <c:pt idx="12">
                  <c:v>Andalusia</c:v>
                </c:pt>
                <c:pt idx="13">
                  <c:v>Illes Canàries</c:v>
                </c:pt>
                <c:pt idx="14">
                  <c:v>Múrcia</c:v>
                </c:pt>
                <c:pt idx="15">
                  <c:v>Astúries</c:v>
                </c:pt>
                <c:pt idx="16">
                  <c:v>Madrid</c:v>
                </c:pt>
                <c:pt idx="17">
                  <c:v>Illes Balears</c:v>
                </c:pt>
                <c:pt idx="18">
                  <c:v>Catalunya</c:v>
                </c:pt>
              </c:strCache>
            </c:strRef>
          </c:cat>
          <c:val>
            <c:numRef>
              <c:f>'G6'!$B$3:$B$21</c:f>
              <c:numCache>
                <c:formatCode>0.0</c:formatCode>
                <c:ptCount val="19"/>
                <c:pt idx="0">
                  <c:v>2.2599999999999998</c:v>
                </c:pt>
                <c:pt idx="1">
                  <c:v>6.41</c:v>
                </c:pt>
                <c:pt idx="2">
                  <c:v>7.05</c:v>
                </c:pt>
                <c:pt idx="3">
                  <c:v>6.43</c:v>
                </c:pt>
                <c:pt idx="4">
                  <c:v>6.18</c:v>
                </c:pt>
                <c:pt idx="5">
                  <c:v>8.4499999999999993</c:v>
                </c:pt>
                <c:pt idx="6">
                  <c:v>8.31</c:v>
                </c:pt>
                <c:pt idx="7">
                  <c:v>8.66</c:v>
                </c:pt>
                <c:pt idx="8">
                  <c:v>9.4700000000000006</c:v>
                </c:pt>
                <c:pt idx="9">
                  <c:v>9.19</c:v>
                </c:pt>
                <c:pt idx="10">
                  <c:v>10.47</c:v>
                </c:pt>
                <c:pt idx="11">
                  <c:v>11.53</c:v>
                </c:pt>
                <c:pt idx="12">
                  <c:v>11.98</c:v>
                </c:pt>
                <c:pt idx="13">
                  <c:v>12.1</c:v>
                </c:pt>
                <c:pt idx="14">
                  <c:v>12.07</c:v>
                </c:pt>
                <c:pt idx="15">
                  <c:v>13.03</c:v>
                </c:pt>
                <c:pt idx="16">
                  <c:v>13.05</c:v>
                </c:pt>
                <c:pt idx="17">
                  <c:v>13.88</c:v>
                </c:pt>
                <c:pt idx="18">
                  <c:v>14.72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5697-497E-B7EA-E76E76D44F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531170"/>
        <c:axId val="1386699"/>
      </c:barChart>
      <c:catAx>
        <c:axId val="41531170"/>
        <c:scaling>
          <c:orientation val="maxMin"/>
        </c:scaling>
        <c:delete val="0"/>
        <c:axPos val="l"/>
        <c:title>
          <c:tx>
            <c:rich>
              <a:bodyPr rot="-5400000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rPr>
                  <a:t>Gràfic III-1.11. Taxa d'interrupció voluntària de l'embaràs per CA de residència. 2019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1386699"/>
        <c:crosses val="autoZero"/>
        <c:auto val="1"/>
        <c:lblAlgn val="ctr"/>
        <c:lblOffset val="100"/>
        <c:noMultiLvlLbl val="0"/>
      </c:catAx>
      <c:valAx>
        <c:axId val="1386699"/>
        <c:scaling>
          <c:orientation val="minMax"/>
        </c:scaling>
        <c:delete val="0"/>
        <c:axPos val="b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0.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41531170"/>
        <c:crosses val="max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8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r>
              <a:rPr lang="es-ES" sz="1800" b="0" strike="noStrike" spc="-1">
                <a:solidFill>
                  <a:srgbClr val="000000"/>
                </a:solidFill>
                <a:latin typeface="calibri"/>
                <a:ea typeface="calibri"/>
              </a:rPr>
              <a:t>Gràfic  III-1.7. Evolució dels matrimonis entre cònjuges de diferent sexe segons la forma de celebració. Illes Balears (2000-2019)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'G7'!$B$2</c:f>
              <c:strCache>
                <c:ptCount val="1"/>
                <c:pt idx="0">
                  <c:v>Catòlics</c:v>
                </c:pt>
              </c:strCache>
            </c:strRef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'G7'!$A$3:$A$22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cat>
          <c:val>
            <c:numRef>
              <c:f>'G7'!$B$3:$B$22</c:f>
              <c:numCache>
                <c:formatCode>#,##0</c:formatCode>
                <c:ptCount val="20"/>
                <c:pt idx="0">
                  <c:v>2955</c:v>
                </c:pt>
                <c:pt idx="1">
                  <c:v>2714</c:v>
                </c:pt>
                <c:pt idx="2">
                  <c:v>2670</c:v>
                </c:pt>
                <c:pt idx="3">
                  <c:v>2427</c:v>
                </c:pt>
                <c:pt idx="4">
                  <c:v>2249</c:v>
                </c:pt>
                <c:pt idx="5">
                  <c:v>1952</c:v>
                </c:pt>
                <c:pt idx="6">
                  <c:v>1859</c:v>
                </c:pt>
                <c:pt idx="7">
                  <c:v>1791</c:v>
                </c:pt>
                <c:pt idx="8">
                  <c:v>1600</c:v>
                </c:pt>
                <c:pt idx="9">
                  <c:v>1299</c:v>
                </c:pt>
                <c:pt idx="10">
                  <c:v>1071</c:v>
                </c:pt>
                <c:pt idx="11">
                  <c:v>977</c:v>
                </c:pt>
                <c:pt idx="12">
                  <c:v>823</c:v>
                </c:pt>
                <c:pt idx="13">
                  <c:v>749</c:v>
                </c:pt>
                <c:pt idx="14">
                  <c:v>836</c:v>
                </c:pt>
                <c:pt idx="15">
                  <c:v>774</c:v>
                </c:pt>
                <c:pt idx="16">
                  <c:v>746</c:v>
                </c:pt>
                <c:pt idx="17">
                  <c:v>700</c:v>
                </c:pt>
                <c:pt idx="18">
                  <c:v>601</c:v>
                </c:pt>
                <c:pt idx="19">
                  <c:v>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43-4A28-BCD7-F75D03925D67}"/>
            </c:ext>
          </c:extLst>
        </c:ser>
        <c:ser>
          <c:idx val="1"/>
          <c:order val="1"/>
          <c:tx>
            <c:strRef>
              <c:f>'G7'!$C$2</c:f>
              <c:strCache>
                <c:ptCount val="1"/>
                <c:pt idx="0">
                  <c:v>Civils i altres</c:v>
                </c:pt>
              </c:strCache>
            </c:strRef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'G7'!$A$3:$A$22</c:f>
              <c:numCache>
                <c:formatCode>General</c:formatCode>
                <c:ptCount val="20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</c:numCache>
            </c:numRef>
          </c:cat>
          <c:val>
            <c:numRef>
              <c:f>'G7'!$C$3:$C$22</c:f>
              <c:numCache>
                <c:formatCode>#,##0</c:formatCode>
                <c:ptCount val="20"/>
                <c:pt idx="0">
                  <c:v>1539</c:v>
                </c:pt>
                <c:pt idx="1">
                  <c:v>1615</c:v>
                </c:pt>
                <c:pt idx="2">
                  <c:v>1916</c:v>
                </c:pt>
                <c:pt idx="3">
                  <c:v>2231</c:v>
                </c:pt>
                <c:pt idx="4">
                  <c:v>2305</c:v>
                </c:pt>
                <c:pt idx="5">
                  <c:v>2321</c:v>
                </c:pt>
                <c:pt idx="6">
                  <c:v>2401</c:v>
                </c:pt>
                <c:pt idx="7">
                  <c:v>2556</c:v>
                </c:pt>
                <c:pt idx="8">
                  <c:v>2538</c:v>
                </c:pt>
                <c:pt idx="9">
                  <c:v>2852</c:v>
                </c:pt>
                <c:pt idx="10">
                  <c:v>2876</c:v>
                </c:pt>
                <c:pt idx="11">
                  <c:v>2973</c:v>
                </c:pt>
                <c:pt idx="12">
                  <c:v>3102</c:v>
                </c:pt>
                <c:pt idx="13">
                  <c:v>3193</c:v>
                </c:pt>
                <c:pt idx="14">
                  <c:v>3268</c:v>
                </c:pt>
                <c:pt idx="15">
                  <c:v>3722</c:v>
                </c:pt>
                <c:pt idx="16">
                  <c:v>3847</c:v>
                </c:pt>
                <c:pt idx="17">
                  <c:v>3870</c:v>
                </c:pt>
                <c:pt idx="18">
                  <c:v>4014</c:v>
                </c:pt>
                <c:pt idx="19">
                  <c:v>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43-4A28-BCD7-F75D03925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93275790"/>
        <c:axId val="9301595"/>
      </c:lineChart>
      <c:catAx>
        <c:axId val="9327579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9301595"/>
        <c:crosses val="autoZero"/>
        <c:auto val="1"/>
        <c:lblAlgn val="ctr"/>
        <c:lblOffset val="100"/>
        <c:noMultiLvlLbl val="0"/>
      </c:catAx>
      <c:valAx>
        <c:axId val="9301595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93275790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'G8'!$B$2:$B$3</c:f>
              <c:strCache>
                <c:ptCount val="2"/>
                <c:pt idx="0">
                  <c:v>Espanya</c:v>
                </c:pt>
                <c:pt idx="1">
                  <c:v>Homes- Espanya</c:v>
                </c:pt>
              </c:strCache>
            </c:strRef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'G8'!$A$4:$A$33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'G8'!$B$4:$B$33</c:f>
              <c:numCache>
                <c:formatCode>#,##0.00</c:formatCode>
                <c:ptCount val="30"/>
                <c:pt idx="0">
                  <c:v>27.801378</c:v>
                </c:pt>
                <c:pt idx="1">
                  <c:v>28.088106</c:v>
                </c:pt>
                <c:pt idx="2">
                  <c:v>28.349800999999999</c:v>
                </c:pt>
                <c:pt idx="3">
                  <c:v>28.667242000000002</c:v>
                </c:pt>
                <c:pt idx="4">
                  <c:v>28.930710999999999</c:v>
                </c:pt>
                <c:pt idx="5">
                  <c:v>29.174230000000001</c:v>
                </c:pt>
                <c:pt idx="6">
                  <c:v>29.474291000000001</c:v>
                </c:pt>
                <c:pt idx="7">
                  <c:v>29.706602</c:v>
                </c:pt>
                <c:pt idx="8">
                  <c:v>29.879324</c:v>
                </c:pt>
                <c:pt idx="9">
                  <c:v>30.054324999999999</c:v>
                </c:pt>
                <c:pt idx="10">
                  <c:v>30.175359</c:v>
                </c:pt>
                <c:pt idx="11">
                  <c:v>30.40746</c:v>
                </c:pt>
                <c:pt idx="12">
                  <c:v>30.64611</c:v>
                </c:pt>
                <c:pt idx="13">
                  <c:v>30.908534</c:v>
                </c:pt>
                <c:pt idx="14">
                  <c:v>31.240106000000001</c:v>
                </c:pt>
                <c:pt idx="15">
                  <c:v>31.669232000000001</c:v>
                </c:pt>
                <c:pt idx="16">
                  <c:v>32.217100000000002</c:v>
                </c:pt>
                <c:pt idx="17">
                  <c:v>32.219952999999997</c:v>
                </c:pt>
                <c:pt idx="18">
                  <c:v>32.408177000000002</c:v>
                </c:pt>
                <c:pt idx="19">
                  <c:v>32.817931000000002</c:v>
                </c:pt>
                <c:pt idx="20">
                  <c:v>33.211618999999999</c:v>
                </c:pt>
                <c:pt idx="21">
                  <c:v>33.578142</c:v>
                </c:pt>
                <c:pt idx="22">
                  <c:v>33.822543000000003</c:v>
                </c:pt>
                <c:pt idx="23">
                  <c:v>34.323095000000002</c:v>
                </c:pt>
                <c:pt idx="24">
                  <c:v>34.417582000000003</c:v>
                </c:pt>
                <c:pt idx="25">
                  <c:v>34.811346999999998</c:v>
                </c:pt>
                <c:pt idx="26">
                  <c:v>35.037348000000001</c:v>
                </c:pt>
                <c:pt idx="27">
                  <c:v>35.03</c:v>
                </c:pt>
                <c:pt idx="28">
                  <c:v>35.56</c:v>
                </c:pt>
                <c:pt idx="29">
                  <c:v>35.979999999999997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82-4A0C-B51B-C9BC66177A3F}"/>
            </c:ext>
          </c:extLst>
        </c:ser>
        <c:ser>
          <c:idx val="1"/>
          <c:order val="1"/>
          <c:tx>
            <c:strRef>
              <c:f>'G8'!$C$2:$C$3</c:f>
              <c:strCache>
                <c:ptCount val="2"/>
                <c:pt idx="0">
                  <c:v>Espanya</c:v>
                </c:pt>
                <c:pt idx="1">
                  <c:v>Dones - Espanya</c:v>
                </c:pt>
              </c:strCache>
            </c:strRef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'G8'!$A$4:$A$33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'G8'!$C$4:$C$33</c:f>
              <c:numCache>
                <c:formatCode>#,##0.00</c:formatCode>
                <c:ptCount val="30"/>
                <c:pt idx="0">
                  <c:v>25.589901000000001</c:v>
                </c:pt>
                <c:pt idx="1">
                  <c:v>25.931865999999999</c:v>
                </c:pt>
                <c:pt idx="2">
                  <c:v>26.214684999999999</c:v>
                </c:pt>
                <c:pt idx="3">
                  <c:v>26.550519000000001</c:v>
                </c:pt>
                <c:pt idx="4">
                  <c:v>26.866523000000001</c:v>
                </c:pt>
                <c:pt idx="5">
                  <c:v>27.113686999999999</c:v>
                </c:pt>
                <c:pt idx="6">
                  <c:v>27.413997999999999</c:v>
                </c:pt>
                <c:pt idx="7">
                  <c:v>27.629118999999999</c:v>
                </c:pt>
                <c:pt idx="8">
                  <c:v>27.812176000000001</c:v>
                </c:pt>
                <c:pt idx="9">
                  <c:v>27.983563</c:v>
                </c:pt>
                <c:pt idx="10">
                  <c:v>28.131287</c:v>
                </c:pt>
                <c:pt idx="11">
                  <c:v>28.392408</c:v>
                </c:pt>
                <c:pt idx="12">
                  <c:v>28.603538</c:v>
                </c:pt>
                <c:pt idx="13">
                  <c:v>28.864346000000001</c:v>
                </c:pt>
                <c:pt idx="14">
                  <c:v>29.160726</c:v>
                </c:pt>
                <c:pt idx="15">
                  <c:v>29.40455</c:v>
                </c:pt>
                <c:pt idx="16">
                  <c:v>29.746189999999999</c:v>
                </c:pt>
                <c:pt idx="17">
                  <c:v>29.904309000000001</c:v>
                </c:pt>
                <c:pt idx="18">
                  <c:v>30.175602000000001</c:v>
                </c:pt>
                <c:pt idx="19">
                  <c:v>30.565314000000001</c:v>
                </c:pt>
                <c:pt idx="20">
                  <c:v>31.008638999999999</c:v>
                </c:pt>
                <c:pt idx="21">
                  <c:v>31.423535999999999</c:v>
                </c:pt>
                <c:pt idx="22">
                  <c:v>31.677578</c:v>
                </c:pt>
                <c:pt idx="23">
                  <c:v>32.176738</c:v>
                </c:pt>
                <c:pt idx="24">
                  <c:v>32.277532999999998</c:v>
                </c:pt>
                <c:pt idx="25">
                  <c:v>32.659401000000003</c:v>
                </c:pt>
                <c:pt idx="26">
                  <c:v>32.929670999999999</c:v>
                </c:pt>
                <c:pt idx="27">
                  <c:v>33.18</c:v>
                </c:pt>
                <c:pt idx="28">
                  <c:v>33.42</c:v>
                </c:pt>
                <c:pt idx="29">
                  <c:v>33.869999999999997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82-4A0C-B51B-C9BC66177A3F}"/>
            </c:ext>
          </c:extLst>
        </c:ser>
        <c:ser>
          <c:idx val="2"/>
          <c:order val="2"/>
          <c:tx>
            <c:strRef>
              <c:f>'G8'!$D$2:$D$3</c:f>
              <c:strCache>
                <c:ptCount val="2"/>
                <c:pt idx="0">
                  <c:v>Illes Balears</c:v>
                </c:pt>
                <c:pt idx="1">
                  <c:v>Homes - IB</c:v>
                </c:pt>
              </c:strCache>
            </c:strRef>
          </c:tx>
          <c:spPr>
            <a:ln w="19080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'G8'!$A$4:$A$33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'G8'!$D$4:$D$33</c:f>
              <c:numCache>
                <c:formatCode>#,##0.00</c:formatCode>
                <c:ptCount val="30"/>
                <c:pt idx="0">
                  <c:v>27.653155000000002</c:v>
                </c:pt>
                <c:pt idx="1">
                  <c:v>28.030657999999999</c:v>
                </c:pt>
                <c:pt idx="2">
                  <c:v>28.332433000000002</c:v>
                </c:pt>
                <c:pt idx="3">
                  <c:v>28.599181000000002</c:v>
                </c:pt>
                <c:pt idx="4">
                  <c:v>28.759202999999999</c:v>
                </c:pt>
                <c:pt idx="5">
                  <c:v>29.282166</c:v>
                </c:pt>
                <c:pt idx="6">
                  <c:v>29.479713</c:v>
                </c:pt>
                <c:pt idx="7">
                  <c:v>29.663273</c:v>
                </c:pt>
                <c:pt idx="8">
                  <c:v>29.946490000000001</c:v>
                </c:pt>
                <c:pt idx="9">
                  <c:v>30.052854</c:v>
                </c:pt>
                <c:pt idx="10">
                  <c:v>30.101315</c:v>
                </c:pt>
                <c:pt idx="11">
                  <c:v>30.182337</c:v>
                </c:pt>
                <c:pt idx="12">
                  <c:v>30.792218999999999</c:v>
                </c:pt>
                <c:pt idx="13">
                  <c:v>31.241104</c:v>
                </c:pt>
                <c:pt idx="14">
                  <c:v>31.529056000000001</c:v>
                </c:pt>
                <c:pt idx="15">
                  <c:v>32.630201999999997</c:v>
                </c:pt>
                <c:pt idx="16">
                  <c:v>33.219639999999998</c:v>
                </c:pt>
                <c:pt idx="17">
                  <c:v>33.595264</c:v>
                </c:pt>
                <c:pt idx="18">
                  <c:v>33.242300999999998</c:v>
                </c:pt>
                <c:pt idx="19">
                  <c:v>33.552872000000001</c:v>
                </c:pt>
                <c:pt idx="20">
                  <c:v>33.917509000000003</c:v>
                </c:pt>
                <c:pt idx="21">
                  <c:v>34.231774999999999</c:v>
                </c:pt>
                <c:pt idx="22">
                  <c:v>34.840218999999998</c:v>
                </c:pt>
                <c:pt idx="23">
                  <c:v>35.330359000000001</c:v>
                </c:pt>
                <c:pt idx="24">
                  <c:v>35.305387000000003</c:v>
                </c:pt>
                <c:pt idx="25">
                  <c:v>35.715009000000002</c:v>
                </c:pt>
                <c:pt idx="26">
                  <c:v>35.868423999999997</c:v>
                </c:pt>
                <c:pt idx="27">
                  <c:v>36.159999999999997</c:v>
                </c:pt>
                <c:pt idx="28">
                  <c:v>36.39</c:v>
                </c:pt>
                <c:pt idx="29">
                  <c:v>36.53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82-4A0C-B51B-C9BC66177A3F}"/>
            </c:ext>
          </c:extLst>
        </c:ser>
        <c:ser>
          <c:idx val="3"/>
          <c:order val="3"/>
          <c:tx>
            <c:strRef>
              <c:f>'G8'!$E$2:$E$3</c:f>
              <c:strCache>
                <c:ptCount val="2"/>
                <c:pt idx="0">
                  <c:v>Illes Balears</c:v>
                </c:pt>
                <c:pt idx="1">
                  <c:v>Dones - IB</c:v>
                </c:pt>
              </c:strCache>
            </c:strRef>
          </c:tx>
          <c:spPr>
            <a:ln w="1908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'G8'!$A$4:$A$33</c:f>
              <c:strCache>
                <c:ptCount val="30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</c:strCache>
            </c:strRef>
          </c:cat>
          <c:val>
            <c:numRef>
              <c:f>'G8'!$E$4:$E$33</c:f>
              <c:numCache>
                <c:formatCode>#,##0.00</c:formatCode>
                <c:ptCount val="30"/>
                <c:pt idx="0">
                  <c:v>25.272604999999999</c:v>
                </c:pt>
                <c:pt idx="1">
                  <c:v>25.541623000000001</c:v>
                </c:pt>
                <c:pt idx="2">
                  <c:v>26.016864000000002</c:v>
                </c:pt>
                <c:pt idx="3">
                  <c:v>26.255057999999998</c:v>
                </c:pt>
                <c:pt idx="4">
                  <c:v>26.421092999999999</c:v>
                </c:pt>
                <c:pt idx="5">
                  <c:v>26.751909999999999</c:v>
                </c:pt>
                <c:pt idx="6">
                  <c:v>27.188088</c:v>
                </c:pt>
                <c:pt idx="7">
                  <c:v>27.195696999999999</c:v>
                </c:pt>
                <c:pt idx="8">
                  <c:v>27.497816</c:v>
                </c:pt>
                <c:pt idx="9">
                  <c:v>27.601278000000001</c:v>
                </c:pt>
                <c:pt idx="10">
                  <c:v>27.694374</c:v>
                </c:pt>
                <c:pt idx="11">
                  <c:v>28.067862999999999</c:v>
                </c:pt>
                <c:pt idx="12">
                  <c:v>28.335284000000001</c:v>
                </c:pt>
                <c:pt idx="13">
                  <c:v>28.625755999999999</c:v>
                </c:pt>
                <c:pt idx="14">
                  <c:v>29.211919000000002</c:v>
                </c:pt>
                <c:pt idx="15">
                  <c:v>29.777245000000001</c:v>
                </c:pt>
                <c:pt idx="16">
                  <c:v>30.350438</c:v>
                </c:pt>
                <c:pt idx="17">
                  <c:v>30.178615000000001</c:v>
                </c:pt>
                <c:pt idx="18">
                  <c:v>30.631681</c:v>
                </c:pt>
                <c:pt idx="19">
                  <c:v>31.261082999999999</c:v>
                </c:pt>
                <c:pt idx="20">
                  <c:v>31.509249000000001</c:v>
                </c:pt>
                <c:pt idx="21">
                  <c:v>31.762877</c:v>
                </c:pt>
                <c:pt idx="22">
                  <c:v>32.272024000000002</c:v>
                </c:pt>
                <c:pt idx="23">
                  <c:v>32.839993999999997</c:v>
                </c:pt>
                <c:pt idx="24">
                  <c:v>32.902321000000001</c:v>
                </c:pt>
                <c:pt idx="25">
                  <c:v>33.257156999999999</c:v>
                </c:pt>
                <c:pt idx="26">
                  <c:v>33.560675000000003</c:v>
                </c:pt>
                <c:pt idx="27">
                  <c:v>33.89</c:v>
                </c:pt>
                <c:pt idx="28">
                  <c:v>33.83</c:v>
                </c:pt>
                <c:pt idx="29">
                  <c:v>34.450000000000003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82-4A0C-B51B-C9BC66177A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63614168"/>
        <c:axId val="74823388"/>
      </c:lineChart>
      <c:catAx>
        <c:axId val="6361416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r>
                  <a:rPr lang="es-ES"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rPr>
                  <a:t>Gràfic III-1.8. Evolució de l'edat mitjana al primer matrimoni a Espanya i a les Illes Balears per sexe (1977-2019)</a:t>
                </a:r>
              </a:p>
            </c:rich>
          </c:tx>
          <c:layout>
            <c:manualLayout>
              <c:xMode val="edge"/>
              <c:yMode val="edge"/>
              <c:x val="0.13182713963963999"/>
              <c:y val="0.86570450097847396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74823388"/>
        <c:crosses val="autoZero"/>
        <c:auto val="1"/>
        <c:lblAlgn val="ctr"/>
        <c:lblOffset val="100"/>
        <c:noMultiLvlLbl val="0"/>
      </c:catAx>
      <c:valAx>
        <c:axId val="74823388"/>
        <c:scaling>
          <c:orientation val="minMax"/>
          <c:min val="25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#,##0.0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calibri"/>
                <a:ea typeface="calibri"/>
              </a:defRPr>
            </a:pPr>
            <a:endParaRPr lang="ca-ES"/>
          </a:p>
        </c:txPr>
        <c:crossAx val="63614168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  <a:ea typeface="calibri"/>
              </a:rPr>
              <a:t>Gràfic III-1.9. Taxes de creixement vegetatiu per 1.000 (1990-2010 decennal / 2011-2019 anual)</a:t>
            </a:r>
          </a:p>
        </c:rich>
      </c:tx>
      <c:layout>
        <c:manualLayout>
          <c:xMode val="edge"/>
          <c:yMode val="edge"/>
          <c:x val="0.15441293400477099"/>
          <c:y val="2.046663937781419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7.8452160084813205E-2"/>
          <c:y val="0.277936962750716"/>
          <c:w val="0.89318844420885202"/>
          <c:h val="0.59694364851958004"/>
        </c:manualLayout>
      </c:layout>
      <c:lineChart>
        <c:grouping val="standard"/>
        <c:varyColors val="0"/>
        <c:ser>
          <c:idx val="0"/>
          <c:order val="0"/>
          <c:tx>
            <c:v>Andalusia</c:v>
          </c:tx>
          <c:spPr>
            <a:ln w="19080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'G9'!$B$3:$B$15</c:f>
              <c:numCache>
                <c:formatCode>0.00</c:formatCode>
                <c:ptCount val="13"/>
                <c:pt idx="0">
                  <c:v>4.8848380000000002</c:v>
                </c:pt>
                <c:pt idx="1">
                  <c:v>2.7682289999999998</c:v>
                </c:pt>
                <c:pt idx="2">
                  <c:v>3.3194400000000002</c:v>
                </c:pt>
                <c:pt idx="3">
                  <c:v>3.3397899999999998</c:v>
                </c:pt>
                <c:pt idx="4">
                  <c:v>2.8553470000000001</c:v>
                </c:pt>
                <c:pt idx="5">
                  <c:v>2.148838</c:v>
                </c:pt>
                <c:pt idx="6">
                  <c:v>1.881424</c:v>
                </c:pt>
                <c:pt idx="7">
                  <c:v>1.8917029999999999</c:v>
                </c:pt>
                <c:pt idx="8">
                  <c:v>1.0278229999999999</c:v>
                </c:pt>
                <c:pt idx="9">
                  <c:v>1.1937139999999999</c:v>
                </c:pt>
                <c:pt idx="10">
                  <c:v>0.41</c:v>
                </c:pt>
                <c:pt idx="11">
                  <c:v>-0.21</c:v>
                </c:pt>
                <c:pt idx="12">
                  <c:v>-0.13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A81-4D15-B376-7AAC2D07B8F8}"/>
            </c:ext>
          </c:extLst>
        </c:ser>
        <c:ser>
          <c:idx val="1"/>
          <c:order val="1"/>
          <c:tx>
            <c:v>Illes Balears</c:v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'G9'!$C$3:$C$15</c:f>
              <c:numCache>
                <c:formatCode>0.00</c:formatCode>
                <c:ptCount val="13"/>
                <c:pt idx="0">
                  <c:v>2.9479350000000002</c:v>
                </c:pt>
                <c:pt idx="1">
                  <c:v>2.6621299999999999</c:v>
                </c:pt>
                <c:pt idx="2">
                  <c:v>3.7334550000000002</c:v>
                </c:pt>
                <c:pt idx="3">
                  <c:v>3.9388030000000001</c:v>
                </c:pt>
                <c:pt idx="4">
                  <c:v>3.2835640000000001</c:v>
                </c:pt>
                <c:pt idx="5">
                  <c:v>2.6568329999999998</c:v>
                </c:pt>
                <c:pt idx="6">
                  <c:v>2.581026</c:v>
                </c:pt>
                <c:pt idx="7">
                  <c:v>2.522157</c:v>
                </c:pt>
                <c:pt idx="8">
                  <c:v>2.0137330000000002</c:v>
                </c:pt>
                <c:pt idx="9">
                  <c:v>2.3414869999999999</c:v>
                </c:pt>
                <c:pt idx="10">
                  <c:v>1.67</c:v>
                </c:pt>
                <c:pt idx="11">
                  <c:v>1.77</c:v>
                </c:pt>
                <c:pt idx="12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A81-4D15-B376-7AAC2D07B8F8}"/>
            </c:ext>
          </c:extLst>
        </c:ser>
        <c:ser>
          <c:idx val="2"/>
          <c:order val="2"/>
          <c:tx>
            <c:v>Illes Canàries</c:v>
          </c:tx>
          <c:spPr>
            <a:ln w="19080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'G9'!$D$3:$D$15</c:f>
              <c:numCache>
                <c:formatCode>0.00</c:formatCode>
                <c:ptCount val="13"/>
                <c:pt idx="0">
                  <c:v>5.7946479999999996</c:v>
                </c:pt>
                <c:pt idx="1">
                  <c:v>4.1686420000000002</c:v>
                </c:pt>
                <c:pt idx="2">
                  <c:v>3.9054160000000002</c:v>
                </c:pt>
                <c:pt idx="3">
                  <c:v>2.680803</c:v>
                </c:pt>
                <c:pt idx="4">
                  <c:v>1.860187</c:v>
                </c:pt>
                <c:pt idx="5">
                  <c:v>1.490807</c:v>
                </c:pt>
                <c:pt idx="6">
                  <c:v>1.061437</c:v>
                </c:pt>
                <c:pt idx="7">
                  <c:v>0.97572599999999998</c:v>
                </c:pt>
                <c:pt idx="8">
                  <c:v>0.48689500000000002</c:v>
                </c:pt>
                <c:pt idx="9">
                  <c:v>0.524675</c:v>
                </c:pt>
                <c:pt idx="10">
                  <c:v>0.24</c:v>
                </c:pt>
                <c:pt idx="11">
                  <c:v>-0.7</c:v>
                </c:pt>
                <c:pt idx="12">
                  <c:v>-0.73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81-4D15-B376-7AAC2D07B8F8}"/>
            </c:ext>
          </c:extLst>
        </c:ser>
        <c:ser>
          <c:idx val="3"/>
          <c:order val="3"/>
          <c:tx>
            <c:v>Catalunya</c:v>
          </c:tx>
          <c:spPr>
            <a:ln w="1908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'G9'!$E$3:$E$15</c:f>
              <c:numCache>
                <c:formatCode>0.00</c:formatCode>
                <c:ptCount val="13"/>
                <c:pt idx="0">
                  <c:v>0.73091399999999995</c:v>
                </c:pt>
                <c:pt idx="1">
                  <c:v>1.251196</c:v>
                </c:pt>
                <c:pt idx="2">
                  <c:v>2.590503</c:v>
                </c:pt>
                <c:pt idx="3">
                  <c:v>3.2990710000000001</c:v>
                </c:pt>
                <c:pt idx="4">
                  <c:v>2.8063609999999999</c:v>
                </c:pt>
                <c:pt idx="5">
                  <c:v>1.9290670000000001</c:v>
                </c:pt>
                <c:pt idx="6">
                  <c:v>1.448766</c:v>
                </c:pt>
                <c:pt idx="7">
                  <c:v>1.387913</c:v>
                </c:pt>
                <c:pt idx="8">
                  <c:v>0.75499099999999997</c:v>
                </c:pt>
                <c:pt idx="9">
                  <c:v>0.75763199999999997</c:v>
                </c:pt>
                <c:pt idx="10">
                  <c:v>0.09</c:v>
                </c:pt>
                <c:pt idx="11">
                  <c:v>-0.4</c:v>
                </c:pt>
                <c:pt idx="12">
                  <c:v>-0.39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A81-4D15-B376-7AAC2D07B8F8}"/>
            </c:ext>
          </c:extLst>
        </c:ser>
        <c:ser>
          <c:idx val="4"/>
          <c:order val="4"/>
          <c:tx>
            <c:v>Com. Valenciana</c:v>
          </c:tx>
          <c:spPr>
            <a:ln w="19080">
              <a:solidFill>
                <a:srgbClr val="5B9BD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'G9'!$F$3:$F$15</c:f>
              <c:numCache>
                <c:formatCode>0.00</c:formatCode>
                <c:ptCount val="13"/>
                <c:pt idx="0">
                  <c:v>1.6906110000000001</c:v>
                </c:pt>
                <c:pt idx="1">
                  <c:v>1.0228170000000001</c:v>
                </c:pt>
                <c:pt idx="2">
                  <c:v>2.2458879999999999</c:v>
                </c:pt>
                <c:pt idx="3">
                  <c:v>2.3161320000000001</c:v>
                </c:pt>
                <c:pt idx="4">
                  <c:v>1.730866</c:v>
                </c:pt>
                <c:pt idx="5">
                  <c:v>1.0543389999999999</c:v>
                </c:pt>
                <c:pt idx="6">
                  <c:v>0.73806799999999995</c:v>
                </c:pt>
                <c:pt idx="7">
                  <c:v>0.56454499999999996</c:v>
                </c:pt>
                <c:pt idx="8">
                  <c:v>-0.18271100000000001</c:v>
                </c:pt>
                <c:pt idx="9">
                  <c:v>-0.14204800000000001</c:v>
                </c:pt>
                <c:pt idx="10">
                  <c:v>-0.91</c:v>
                </c:pt>
                <c:pt idx="11">
                  <c:v>-1.48</c:v>
                </c:pt>
                <c:pt idx="12">
                  <c:v>-1.34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A81-4D15-B376-7AAC2D07B8F8}"/>
            </c:ext>
          </c:extLst>
        </c:ser>
        <c:ser>
          <c:idx val="5"/>
          <c:order val="5"/>
          <c:tx>
            <c:v>Madrid</c:v>
          </c:tx>
          <c:spPr>
            <a:ln w="19080">
              <a:solidFill>
                <a:srgbClr val="70AD47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'G9'!$G$3:$G$15</c:f>
              <c:numCache>
                <c:formatCode>0.00</c:formatCode>
                <c:ptCount val="13"/>
                <c:pt idx="0">
                  <c:v>3.0704769999999999</c:v>
                </c:pt>
                <c:pt idx="1">
                  <c:v>3.508991</c:v>
                </c:pt>
                <c:pt idx="2">
                  <c:v>4.8246589999999996</c:v>
                </c:pt>
                <c:pt idx="3">
                  <c:v>5.1767149999999997</c:v>
                </c:pt>
                <c:pt idx="4">
                  <c:v>4.7446650000000004</c:v>
                </c:pt>
                <c:pt idx="5">
                  <c:v>4.1353960000000001</c:v>
                </c:pt>
                <c:pt idx="6">
                  <c:v>3.5900249999999998</c:v>
                </c:pt>
                <c:pt idx="7">
                  <c:v>3.5191919999999999</c:v>
                </c:pt>
                <c:pt idx="8">
                  <c:v>2.8151139999999999</c:v>
                </c:pt>
                <c:pt idx="9">
                  <c:v>2.7997559999999999</c:v>
                </c:pt>
                <c:pt idx="10">
                  <c:v>2.0699999999999998</c:v>
                </c:pt>
                <c:pt idx="11">
                  <c:v>1.66</c:v>
                </c:pt>
                <c:pt idx="12">
                  <c:v>1.28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A81-4D15-B376-7AAC2D07B8F8}"/>
            </c:ext>
          </c:extLst>
        </c:ser>
        <c:ser>
          <c:idx val="6"/>
          <c:order val="6"/>
          <c:tx>
            <c:v>Múrcia</c:v>
          </c:tx>
          <c:spPr>
            <a:ln w="19080">
              <a:solidFill>
                <a:srgbClr val="B8CAE9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  <a:ea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'G9'!$A$3:$A$15</c:f>
              <c:numCache>
                <c:formatCode>General</c:formatCode>
                <c:ptCount val="13"/>
                <c:pt idx="0">
                  <c:v>1990</c:v>
                </c:pt>
                <c:pt idx="1">
                  <c:v>2000</c:v>
                </c:pt>
                <c:pt idx="2">
                  <c:v>2005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</c:numCache>
            </c:numRef>
          </c:cat>
          <c:val>
            <c:numRef>
              <c:f>'G9'!$H$3:$H$15</c:f>
              <c:numCache>
                <c:formatCode>0.00</c:formatCode>
                <c:ptCount val="13"/>
                <c:pt idx="0">
                  <c:v>5.1078729999999997</c:v>
                </c:pt>
                <c:pt idx="1">
                  <c:v>4.2435609999999997</c:v>
                </c:pt>
                <c:pt idx="2">
                  <c:v>5.5328900000000001</c:v>
                </c:pt>
                <c:pt idx="3">
                  <c:v>5.5357950000000002</c:v>
                </c:pt>
                <c:pt idx="4">
                  <c:v>4.9352989999999997</c:v>
                </c:pt>
                <c:pt idx="5">
                  <c:v>4.1074260000000002</c:v>
                </c:pt>
                <c:pt idx="6">
                  <c:v>4.0993310000000003</c:v>
                </c:pt>
                <c:pt idx="7">
                  <c:v>4.0406579999999996</c:v>
                </c:pt>
                <c:pt idx="8">
                  <c:v>3.239722</c:v>
                </c:pt>
                <c:pt idx="9">
                  <c:v>3.1734870000000002</c:v>
                </c:pt>
                <c:pt idx="10">
                  <c:v>2.42</c:v>
                </c:pt>
                <c:pt idx="11">
                  <c:v>2.2599999999999998</c:v>
                </c:pt>
                <c:pt idx="12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A81-4D15-B376-7AAC2D07B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45692455"/>
        <c:axId val="69500495"/>
      </c:lineChart>
      <c:catAx>
        <c:axId val="4569245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b="1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endParaRPr lang="ca-ES"/>
          </a:p>
        </c:txPr>
        <c:crossAx val="69500495"/>
        <c:crosses val="autoZero"/>
        <c:auto val="1"/>
        <c:lblAlgn val="ctr"/>
        <c:lblOffset val="100"/>
        <c:noMultiLvlLbl val="0"/>
      </c:catAx>
      <c:valAx>
        <c:axId val="69500495"/>
        <c:scaling>
          <c:orientation val="minMax"/>
        </c:scaling>
        <c:delete val="0"/>
        <c:axPos val="l"/>
        <c:majorGridlines>
          <c:spPr>
            <a:ln w="6480">
              <a:solidFill>
                <a:srgbClr val="B7B7B7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700" b="1" strike="noStrike" spc="-1">
                <a:solidFill>
                  <a:srgbClr val="000000"/>
                </a:solidFill>
                <a:latin typeface="Arial"/>
                <a:ea typeface="calibri"/>
              </a:defRPr>
            </a:pPr>
            <a:endParaRPr lang="ca-ES"/>
          </a:p>
        </c:txPr>
        <c:crossAx val="45692455"/>
        <c:crosses val="autoZero"/>
        <c:crossBetween val="between"/>
      </c:valAx>
      <c:spPr>
        <a:solidFill>
          <a:srgbClr val="FFFFFF"/>
        </a:solidFill>
        <a:ln w="0">
          <a:noFill/>
        </a:ln>
      </c:spPr>
    </c:plotArea>
    <c:legend>
      <c:legendPos val="t"/>
      <c:overlay val="0"/>
      <c:spPr>
        <a:noFill/>
        <a:ln w="0">
          <a:noFill/>
        </a:ln>
      </c:spPr>
      <c:txPr>
        <a:bodyPr/>
        <a:lstStyle/>
        <a:p>
          <a:pPr>
            <a:defRPr sz="1000" b="0" strike="noStrike" spc="-1">
              <a:solidFill>
                <a:srgbClr val="1A1A1A"/>
              </a:solidFill>
              <a:latin typeface="calibri"/>
              <a:ea typeface="calibri"/>
            </a:defRPr>
          </a:pPr>
          <a:endParaRPr lang="ca-ES"/>
        </a:p>
      </c:txPr>
    </c:legend>
    <c:plotVisOnly val="1"/>
    <c:dispBlanksAs val="zero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990360</xdr:colOff>
      <xdr:row>2</xdr:row>
      <xdr:rowOff>109800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990360" cy="478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752400</xdr:colOff>
      <xdr:row>16</xdr:row>
      <xdr:rowOff>19080</xdr:rowOff>
    </xdr:from>
    <xdr:to>
      <xdr:col>12</xdr:col>
      <xdr:colOff>204840</xdr:colOff>
      <xdr:row>30</xdr:row>
      <xdr:rowOff>123840</xdr:rowOff>
    </xdr:to>
    <xdr:graphicFrame macro="">
      <xdr:nvGraphicFramePr>
        <xdr:cNvPr id="9" name="Chart 9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895680</xdr:colOff>
      <xdr:row>2</xdr:row>
      <xdr:rowOff>76320</xdr:rowOff>
    </xdr:from>
    <xdr:to>
      <xdr:col>12</xdr:col>
      <xdr:colOff>157320</xdr:colOff>
      <xdr:row>19</xdr:row>
      <xdr:rowOff>154800</xdr:rowOff>
    </xdr:to>
    <xdr:graphicFrame macro="">
      <xdr:nvGraphicFramePr>
        <xdr:cNvPr id="10" name="Chart 10">
          <a:extLst>
            <a:ext uri="{FF2B5EF4-FFF2-40B4-BE49-F238E27FC236}">
              <a16:creationId xmlns:a16="http://schemas.microsoft.com/office/drawing/2014/main" id="{00000000-0008-0000-1D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9360</xdr:colOff>
      <xdr:row>0</xdr:row>
      <xdr:rowOff>237960</xdr:rowOff>
    </xdr:from>
    <xdr:to>
      <xdr:col>7</xdr:col>
      <xdr:colOff>525240</xdr:colOff>
      <xdr:row>25</xdr:row>
      <xdr:rowOff>47160</xdr:rowOff>
    </xdr:to>
    <xdr:graphicFrame macro="">
      <xdr:nvGraphicFramePr>
        <xdr:cNvPr id="11" name="Chart 11">
          <a:extLst>
            <a:ext uri="{FF2B5EF4-FFF2-40B4-BE49-F238E27FC236}">
              <a16:creationId xmlns:a16="http://schemas.microsoft.com/office/drawing/2014/main" id="{00000000-0008-0000-1F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9360</xdr:colOff>
      <xdr:row>0</xdr:row>
      <xdr:rowOff>9360</xdr:rowOff>
    </xdr:from>
    <xdr:to>
      <xdr:col>8</xdr:col>
      <xdr:colOff>546480</xdr:colOff>
      <xdr:row>23</xdr:row>
      <xdr:rowOff>133200</xdr:rowOff>
    </xdr:to>
    <xdr:graphicFrame macro="">
      <xdr:nvGraphicFramePr>
        <xdr:cNvPr id="12" name="Chart 12">
          <a:extLst>
            <a:ext uri="{FF2B5EF4-FFF2-40B4-BE49-F238E27FC236}">
              <a16:creationId xmlns:a16="http://schemas.microsoft.com/office/drawing/2014/main" id="{00000000-0008-0000-2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9360</xdr:colOff>
      <xdr:row>2</xdr:row>
      <xdr:rowOff>85680</xdr:rowOff>
    </xdr:from>
    <xdr:to>
      <xdr:col>11</xdr:col>
      <xdr:colOff>245880</xdr:colOff>
      <xdr:row>21</xdr:row>
      <xdr:rowOff>104400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123840</xdr:rowOff>
    </xdr:from>
    <xdr:to>
      <xdr:col>12</xdr:col>
      <xdr:colOff>757800</xdr:colOff>
      <xdr:row>14</xdr:row>
      <xdr:rowOff>18720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676440</xdr:colOff>
      <xdr:row>0</xdr:row>
      <xdr:rowOff>333360</xdr:rowOff>
    </xdr:from>
    <xdr:to>
      <xdr:col>14</xdr:col>
      <xdr:colOff>806400</xdr:colOff>
      <xdr:row>25</xdr:row>
      <xdr:rowOff>18720</xdr:rowOff>
    </xdr:to>
    <xdr:graphicFrame macro="">
      <xdr:nvGraphicFramePr>
        <xdr:cNvPr id="3" name="Chart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790560</xdr:colOff>
      <xdr:row>2</xdr:row>
      <xdr:rowOff>85680</xdr:rowOff>
    </xdr:from>
    <xdr:to>
      <xdr:col>13</xdr:col>
      <xdr:colOff>339120</xdr:colOff>
      <xdr:row>27</xdr:row>
      <xdr:rowOff>37440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114480</xdr:rowOff>
    </xdr:from>
    <xdr:to>
      <xdr:col>11</xdr:col>
      <xdr:colOff>198360</xdr:colOff>
      <xdr:row>30</xdr:row>
      <xdr:rowOff>28440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9360</xdr:colOff>
      <xdr:row>0</xdr:row>
      <xdr:rowOff>0</xdr:rowOff>
    </xdr:from>
    <xdr:to>
      <xdr:col>9</xdr:col>
      <xdr:colOff>538560</xdr:colOff>
      <xdr:row>21</xdr:row>
      <xdr:rowOff>18720</xdr:rowOff>
    </xdr:to>
    <xdr:graphicFrame macro="">
      <xdr:nvGraphicFramePr>
        <xdr:cNvPr id="6" name="Chart 6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828720</xdr:colOff>
      <xdr:row>0</xdr:row>
      <xdr:rowOff>162000</xdr:rowOff>
    </xdr:from>
    <xdr:to>
      <xdr:col>10</xdr:col>
      <xdr:colOff>467640</xdr:colOff>
      <xdr:row>22</xdr:row>
      <xdr:rowOff>218880</xdr:rowOff>
    </xdr:to>
    <xdr:graphicFrame macro="">
      <xdr:nvGraphicFramePr>
        <xdr:cNvPr id="7" name="Chart 7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685800</xdr:colOff>
      <xdr:row>1</xdr:row>
      <xdr:rowOff>133200</xdr:rowOff>
    </xdr:from>
    <xdr:to>
      <xdr:col>13</xdr:col>
      <xdr:colOff>126000</xdr:colOff>
      <xdr:row>22</xdr:row>
      <xdr:rowOff>75960</xdr:rowOff>
    </xdr:to>
    <xdr:graphicFrame macro="">
      <xdr:nvGraphicFramePr>
        <xdr:cNvPr id="8" name="Chart 8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78"/>
  <sheetViews>
    <sheetView tabSelected="1" zoomScaleNormal="100" workbookViewId="0">
      <selection activeCell="B3" sqref="B3"/>
    </sheetView>
  </sheetViews>
  <sheetFormatPr baseColWidth="10" defaultColWidth="10.625" defaultRowHeight="14.25"/>
  <cols>
    <col min="1" max="1" width="13.875" customWidth="1"/>
    <col min="7" max="7" width="70.125" customWidth="1"/>
  </cols>
  <sheetData>
    <row r="2" spans="1:7" ht="15">
      <c r="B2" s="253" t="s">
        <v>0</v>
      </c>
      <c r="C2" s="253"/>
      <c r="D2" s="253"/>
      <c r="E2" s="253"/>
      <c r="F2" s="253"/>
      <c r="G2" s="253"/>
    </row>
    <row r="4" spans="1:7" ht="14.25" customHeight="1">
      <c r="A4" s="254" t="s">
        <v>1</v>
      </c>
      <c r="B4" s="254"/>
      <c r="C4" s="254"/>
      <c r="D4" s="254"/>
      <c r="E4" s="254"/>
      <c r="F4" s="254"/>
      <c r="G4" s="254"/>
    </row>
    <row r="5" spans="1:7">
      <c r="A5" s="250" t="s">
        <v>2</v>
      </c>
      <c r="B5" s="250"/>
      <c r="C5" s="251" t="s">
        <v>3</v>
      </c>
      <c r="D5" s="251"/>
      <c r="E5" s="251"/>
      <c r="F5" s="251"/>
      <c r="G5" s="251"/>
    </row>
    <row r="6" spans="1:7">
      <c r="A6" s="250" t="s">
        <v>4</v>
      </c>
      <c r="B6" s="250"/>
      <c r="C6" s="251" t="s">
        <v>5</v>
      </c>
      <c r="D6" s="251"/>
      <c r="E6" s="251"/>
      <c r="F6" s="251"/>
      <c r="G6" s="251"/>
    </row>
    <row r="7" spans="1:7">
      <c r="A7" s="250" t="s">
        <v>6</v>
      </c>
      <c r="B7" s="250"/>
      <c r="C7" s="251" t="s">
        <v>7</v>
      </c>
      <c r="D7" s="251"/>
      <c r="E7" s="251"/>
      <c r="F7" s="251"/>
      <c r="G7" s="251"/>
    </row>
    <row r="8" spans="1:7">
      <c r="A8" s="250" t="s">
        <v>8</v>
      </c>
      <c r="B8" s="250"/>
      <c r="C8" s="251" t="s">
        <v>9</v>
      </c>
      <c r="D8" s="251"/>
      <c r="E8" s="251"/>
      <c r="F8" s="251"/>
      <c r="G8" s="251"/>
    </row>
    <row r="9" spans="1:7">
      <c r="A9" s="250" t="s">
        <v>10</v>
      </c>
      <c r="B9" s="250"/>
      <c r="C9" s="251" t="s">
        <v>11</v>
      </c>
      <c r="D9" s="251"/>
      <c r="E9" s="251"/>
      <c r="F9" s="251"/>
      <c r="G9" s="251"/>
    </row>
    <row r="10" spans="1:7">
      <c r="A10" s="250" t="s">
        <v>12</v>
      </c>
      <c r="B10" s="250"/>
      <c r="C10" s="251" t="s">
        <v>13</v>
      </c>
      <c r="D10" s="251"/>
      <c r="E10" s="251"/>
      <c r="F10" s="251"/>
      <c r="G10" s="251"/>
    </row>
    <row r="11" spans="1:7">
      <c r="A11" s="250" t="s">
        <v>14</v>
      </c>
      <c r="B11" s="250"/>
      <c r="C11" s="251" t="s">
        <v>15</v>
      </c>
      <c r="D11" s="251"/>
      <c r="E11" s="251"/>
      <c r="F11" s="251"/>
      <c r="G11" s="251"/>
    </row>
    <row r="12" spans="1:7">
      <c r="A12" s="250" t="s">
        <v>16</v>
      </c>
      <c r="B12" s="250"/>
      <c r="C12" s="251" t="s">
        <v>17</v>
      </c>
      <c r="D12" s="251"/>
      <c r="E12" s="251"/>
      <c r="F12" s="251"/>
      <c r="G12" s="251"/>
    </row>
    <row r="13" spans="1:7">
      <c r="A13" s="250" t="s">
        <v>18</v>
      </c>
      <c r="B13" s="250"/>
      <c r="C13" s="251" t="s">
        <v>19</v>
      </c>
      <c r="D13" s="251"/>
      <c r="E13" s="251"/>
      <c r="F13" s="251"/>
      <c r="G13" s="251"/>
    </row>
    <row r="14" spans="1:7">
      <c r="A14" s="250" t="s">
        <v>20</v>
      </c>
      <c r="B14" s="250"/>
      <c r="C14" s="251" t="s">
        <v>21</v>
      </c>
      <c r="D14" s="251"/>
      <c r="E14" s="251"/>
      <c r="F14" s="251"/>
      <c r="G14" s="251"/>
    </row>
    <row r="15" spans="1:7">
      <c r="A15" s="250" t="s">
        <v>22</v>
      </c>
      <c r="B15" s="250"/>
      <c r="C15" s="251" t="s">
        <v>23</v>
      </c>
      <c r="D15" s="251"/>
      <c r="E15" s="251"/>
      <c r="F15" s="251"/>
      <c r="G15" s="251"/>
    </row>
    <row r="16" spans="1:7">
      <c r="A16" s="250" t="s">
        <v>24</v>
      </c>
      <c r="B16" s="250"/>
      <c r="C16" s="251" t="s">
        <v>25</v>
      </c>
      <c r="D16" s="251"/>
      <c r="E16" s="251"/>
      <c r="F16" s="251"/>
      <c r="G16" s="251"/>
    </row>
    <row r="17" spans="1:7">
      <c r="A17" s="250" t="s">
        <v>26</v>
      </c>
      <c r="B17" s="250"/>
      <c r="C17" s="252" t="s">
        <v>27</v>
      </c>
      <c r="D17" s="252"/>
      <c r="E17" s="252"/>
      <c r="F17" s="252"/>
      <c r="G17" s="252"/>
    </row>
    <row r="18" spans="1:7">
      <c r="A18" s="250" t="s">
        <v>28</v>
      </c>
      <c r="B18" s="250"/>
      <c r="C18" s="251" t="s">
        <v>29</v>
      </c>
      <c r="D18" s="251"/>
      <c r="E18" s="251"/>
      <c r="F18" s="251"/>
      <c r="G18" s="251"/>
    </row>
    <row r="19" spans="1:7">
      <c r="A19" s="250" t="s">
        <v>30</v>
      </c>
      <c r="B19" s="250"/>
      <c r="C19" s="251" t="s">
        <v>31</v>
      </c>
      <c r="D19" s="251"/>
      <c r="E19" s="251"/>
      <c r="F19" s="251"/>
      <c r="G19" s="251"/>
    </row>
    <row r="20" spans="1:7">
      <c r="A20" s="250" t="s">
        <v>32</v>
      </c>
      <c r="B20" s="250"/>
      <c r="C20" s="251" t="s">
        <v>33</v>
      </c>
      <c r="D20" s="251"/>
      <c r="E20" s="251"/>
      <c r="F20" s="251"/>
      <c r="G20" s="251"/>
    </row>
    <row r="21" spans="1:7">
      <c r="A21" s="250" t="s">
        <v>34</v>
      </c>
      <c r="B21" s="250"/>
      <c r="C21" s="251" t="s">
        <v>35</v>
      </c>
      <c r="D21" s="251"/>
      <c r="E21" s="251"/>
      <c r="F21" s="251"/>
      <c r="G21" s="251"/>
    </row>
    <row r="22" spans="1:7">
      <c r="A22" s="250" t="s">
        <v>36</v>
      </c>
      <c r="B22" s="250"/>
      <c r="C22" s="251" t="s">
        <v>37</v>
      </c>
      <c r="D22" s="251"/>
      <c r="E22" s="251"/>
      <c r="F22" s="251"/>
      <c r="G22" s="251"/>
    </row>
    <row r="23" spans="1:7">
      <c r="A23" s="250" t="s">
        <v>38</v>
      </c>
      <c r="B23" s="250"/>
      <c r="C23" s="251" t="s">
        <v>39</v>
      </c>
      <c r="D23" s="251"/>
      <c r="E23" s="251"/>
      <c r="F23" s="251"/>
      <c r="G23" s="251"/>
    </row>
    <row r="24" spans="1:7">
      <c r="A24" s="250" t="s">
        <v>40</v>
      </c>
      <c r="B24" s="250"/>
      <c r="C24" s="251" t="s">
        <v>41</v>
      </c>
      <c r="D24" s="251"/>
      <c r="E24" s="251"/>
      <c r="F24" s="251"/>
      <c r="G24" s="251"/>
    </row>
    <row r="25" spans="1:7">
      <c r="A25" s="250" t="s">
        <v>42</v>
      </c>
      <c r="B25" s="250"/>
      <c r="C25" s="251" t="s">
        <v>43</v>
      </c>
      <c r="D25" s="251"/>
      <c r="E25" s="251"/>
      <c r="F25" s="251"/>
      <c r="G25" s="251"/>
    </row>
    <row r="26" spans="1:7">
      <c r="A26" s="250" t="s">
        <v>44</v>
      </c>
      <c r="B26" s="250"/>
      <c r="C26" s="251" t="s">
        <v>47</v>
      </c>
      <c r="D26" s="251"/>
      <c r="E26" s="251"/>
      <c r="F26" s="251"/>
      <c r="G26" s="251"/>
    </row>
    <row r="27" spans="1:7">
      <c r="A27" s="250" t="s">
        <v>46</v>
      </c>
      <c r="B27" s="250"/>
      <c r="C27" s="251" t="s">
        <v>45</v>
      </c>
      <c r="D27" s="251"/>
      <c r="E27" s="251"/>
      <c r="F27" s="251"/>
      <c r="G27" s="251"/>
    </row>
    <row r="28" spans="1:7">
      <c r="A28" s="250" t="s">
        <v>48</v>
      </c>
      <c r="B28" s="250"/>
      <c r="C28" s="251" t="s">
        <v>49</v>
      </c>
      <c r="D28" s="251"/>
      <c r="E28" s="251"/>
      <c r="F28" s="251"/>
      <c r="G28" s="251"/>
    </row>
    <row r="29" spans="1:7">
      <c r="A29" s="250" t="s">
        <v>50</v>
      </c>
      <c r="B29" s="250"/>
      <c r="C29" s="251" t="s">
        <v>51</v>
      </c>
      <c r="D29" s="251"/>
      <c r="E29" s="251"/>
      <c r="F29" s="251"/>
      <c r="G29" s="251"/>
    </row>
    <row r="30" spans="1:7">
      <c r="A30" s="250" t="s">
        <v>52</v>
      </c>
      <c r="B30" s="250"/>
      <c r="C30" s="251" t="s">
        <v>53</v>
      </c>
      <c r="D30" s="251"/>
      <c r="E30" s="251"/>
      <c r="F30" s="251"/>
      <c r="G30" s="251"/>
    </row>
    <row r="31" spans="1:7">
      <c r="A31" s="250" t="s">
        <v>54</v>
      </c>
      <c r="B31" s="250"/>
      <c r="C31" s="251" t="s">
        <v>55</v>
      </c>
      <c r="D31" s="251"/>
      <c r="E31" s="251"/>
      <c r="F31" s="251"/>
      <c r="G31" s="251"/>
    </row>
    <row r="32" spans="1:7">
      <c r="A32" s="250" t="s">
        <v>56</v>
      </c>
      <c r="B32" s="250"/>
      <c r="C32" s="251" t="s">
        <v>57</v>
      </c>
      <c r="D32" s="251"/>
      <c r="E32" s="251"/>
      <c r="F32" s="251"/>
      <c r="G32" s="251"/>
    </row>
    <row r="33" spans="1:7">
      <c r="A33" s="250" t="s">
        <v>58</v>
      </c>
      <c r="B33" s="250"/>
      <c r="C33" s="251" t="s">
        <v>59</v>
      </c>
      <c r="D33" s="251"/>
      <c r="E33" s="251"/>
      <c r="F33" s="251"/>
      <c r="G33" s="251"/>
    </row>
    <row r="34" spans="1:7">
      <c r="A34" s="250" t="s">
        <v>60</v>
      </c>
      <c r="B34" s="250"/>
      <c r="C34" s="251" t="s">
        <v>61</v>
      </c>
      <c r="D34" s="251"/>
      <c r="E34" s="251"/>
      <c r="F34" s="251"/>
      <c r="G34" s="251"/>
    </row>
    <row r="35" spans="1:7">
      <c r="A35" s="250" t="s">
        <v>62</v>
      </c>
      <c r="B35" s="250"/>
      <c r="C35" s="251" t="s">
        <v>63</v>
      </c>
      <c r="D35" s="251"/>
      <c r="E35" s="251"/>
      <c r="F35" s="251"/>
      <c r="G35" s="251"/>
    </row>
    <row r="36" spans="1:7">
      <c r="A36" s="250" t="s">
        <v>64</v>
      </c>
      <c r="B36" s="250"/>
      <c r="C36" s="251" t="s">
        <v>65</v>
      </c>
      <c r="D36" s="251"/>
      <c r="E36" s="251"/>
      <c r="F36" s="251"/>
      <c r="G36" s="251"/>
    </row>
    <row r="37" spans="1:7">
      <c r="A37" s="250" t="s">
        <v>66</v>
      </c>
      <c r="B37" s="250"/>
      <c r="C37" s="251" t="s">
        <v>67</v>
      </c>
      <c r="D37" s="251"/>
      <c r="E37" s="251"/>
      <c r="F37" s="251"/>
      <c r="G37" s="251"/>
    </row>
    <row r="38" spans="1:7">
      <c r="A38" s="250" t="s">
        <v>68</v>
      </c>
      <c r="B38" s="250"/>
      <c r="C38" s="251" t="s">
        <v>69</v>
      </c>
      <c r="D38" s="251"/>
      <c r="E38" s="251"/>
      <c r="F38" s="251"/>
      <c r="G38" s="251"/>
    </row>
    <row r="39" spans="1:7">
      <c r="A39" s="250" t="s">
        <v>70</v>
      </c>
      <c r="B39" s="250"/>
      <c r="C39" s="251" t="s">
        <v>71</v>
      </c>
      <c r="D39" s="251"/>
      <c r="E39" s="251"/>
      <c r="F39" s="251"/>
      <c r="G39" s="251"/>
    </row>
    <row r="40" spans="1:7">
      <c r="A40" s="250" t="s">
        <v>72</v>
      </c>
      <c r="B40" s="250"/>
      <c r="C40" s="251" t="s">
        <v>73</v>
      </c>
      <c r="D40" s="251"/>
      <c r="E40" s="251"/>
      <c r="F40" s="251"/>
      <c r="G40" s="251"/>
    </row>
    <row r="41" spans="1:7">
      <c r="A41" s="250" t="s">
        <v>74</v>
      </c>
      <c r="B41" s="250"/>
      <c r="C41" s="251" t="s">
        <v>75</v>
      </c>
      <c r="D41" s="251"/>
      <c r="E41" s="251"/>
      <c r="F41" s="251"/>
      <c r="G41" s="251"/>
    </row>
    <row r="42" spans="1:7">
      <c r="A42" s="250" t="s">
        <v>76</v>
      </c>
      <c r="B42" s="250"/>
      <c r="C42" s="251" t="s">
        <v>77</v>
      </c>
      <c r="D42" s="251"/>
      <c r="E42" s="251"/>
      <c r="F42" s="251"/>
      <c r="G42" s="251"/>
    </row>
    <row r="43" spans="1:7">
      <c r="A43" s="250" t="s">
        <v>78</v>
      </c>
      <c r="B43" s="250"/>
      <c r="C43" s="251" t="s">
        <v>79</v>
      </c>
      <c r="D43" s="251"/>
      <c r="E43" s="251"/>
      <c r="F43" s="251"/>
      <c r="G43" s="251"/>
    </row>
    <row r="44" spans="1:7">
      <c r="A44" s="249"/>
      <c r="B44" s="249"/>
      <c r="C44" s="249"/>
      <c r="D44" s="249"/>
      <c r="E44" s="249"/>
      <c r="F44" s="249"/>
      <c r="G44" s="249"/>
    </row>
    <row r="45" spans="1:7">
      <c r="A45" s="249"/>
      <c r="B45" s="249"/>
      <c r="C45" s="249"/>
      <c r="D45" s="249"/>
      <c r="E45" s="249"/>
      <c r="F45" s="249"/>
      <c r="G45" s="249"/>
    </row>
    <row r="46" spans="1:7">
      <c r="A46" s="249"/>
      <c r="B46" s="249"/>
      <c r="C46" s="249"/>
      <c r="D46" s="249"/>
      <c r="E46" s="249"/>
      <c r="F46" s="249"/>
      <c r="G46" s="249"/>
    </row>
    <row r="47" spans="1:7">
      <c r="A47" s="249"/>
      <c r="B47" s="249"/>
      <c r="C47" s="249"/>
      <c r="D47" s="249"/>
      <c r="E47" s="249"/>
      <c r="F47" s="249"/>
      <c r="G47" s="249"/>
    </row>
    <row r="48" spans="1:7">
      <c r="A48" s="249"/>
      <c r="B48" s="249"/>
      <c r="C48" s="249"/>
      <c r="D48" s="249"/>
      <c r="E48" s="249"/>
      <c r="F48" s="249"/>
      <c r="G48" s="249"/>
    </row>
    <row r="49" spans="1:7">
      <c r="A49" s="249"/>
      <c r="B49" s="249"/>
      <c r="C49" s="249"/>
      <c r="D49" s="249"/>
      <c r="E49" s="249"/>
      <c r="F49" s="249"/>
      <c r="G49" s="249"/>
    </row>
    <row r="50" spans="1:7">
      <c r="A50" s="249"/>
      <c r="B50" s="249"/>
      <c r="C50" s="249"/>
      <c r="D50" s="249"/>
      <c r="E50" s="249"/>
      <c r="F50" s="249"/>
      <c r="G50" s="249"/>
    </row>
    <row r="51" spans="1:7">
      <c r="A51" s="249"/>
      <c r="B51" s="249"/>
      <c r="C51" s="249"/>
      <c r="D51" s="249"/>
      <c r="E51" s="249"/>
      <c r="F51" s="249"/>
      <c r="G51" s="249"/>
    </row>
    <row r="52" spans="1:7">
      <c r="A52" s="249"/>
      <c r="B52" s="249"/>
      <c r="C52" s="249"/>
      <c r="D52" s="249"/>
      <c r="E52" s="249"/>
      <c r="F52" s="249"/>
      <c r="G52" s="249"/>
    </row>
    <row r="53" spans="1:7">
      <c r="A53" s="249"/>
      <c r="B53" s="249"/>
      <c r="C53" s="249"/>
      <c r="D53" s="249"/>
      <c r="E53" s="249"/>
      <c r="F53" s="249"/>
      <c r="G53" s="249"/>
    </row>
    <row r="54" spans="1:7">
      <c r="A54" s="249"/>
      <c r="B54" s="249"/>
      <c r="C54" s="249"/>
      <c r="D54" s="249"/>
      <c r="E54" s="249"/>
      <c r="F54" s="249"/>
      <c r="G54" s="249"/>
    </row>
    <row r="55" spans="1:7">
      <c r="A55" s="249"/>
      <c r="B55" s="249"/>
      <c r="C55" s="249"/>
      <c r="D55" s="249"/>
      <c r="E55" s="249"/>
      <c r="F55" s="249"/>
      <c r="G55" s="249"/>
    </row>
    <row r="56" spans="1:7">
      <c r="A56" s="249"/>
      <c r="B56" s="249"/>
      <c r="C56" s="249"/>
      <c r="D56" s="249"/>
      <c r="E56" s="249"/>
      <c r="F56" s="249"/>
      <c r="G56" s="249"/>
    </row>
    <row r="57" spans="1:7">
      <c r="A57" s="249"/>
      <c r="B57" s="249"/>
      <c r="C57" s="249"/>
      <c r="D57" s="249"/>
      <c r="E57" s="249"/>
      <c r="F57" s="249"/>
      <c r="G57" s="249"/>
    </row>
    <row r="58" spans="1:7">
      <c r="A58" s="249"/>
      <c r="B58" s="249"/>
      <c r="C58" s="249"/>
      <c r="D58" s="249"/>
      <c r="E58" s="249"/>
      <c r="F58" s="249"/>
      <c r="G58" s="249"/>
    </row>
    <row r="59" spans="1:7">
      <c r="A59" s="249"/>
      <c r="B59" s="249"/>
      <c r="C59" s="249"/>
      <c r="D59" s="249"/>
      <c r="E59" s="249"/>
      <c r="F59" s="249"/>
      <c r="G59" s="249"/>
    </row>
    <row r="60" spans="1:7">
      <c r="A60" s="249"/>
      <c r="B60" s="249"/>
      <c r="C60" s="249"/>
      <c r="D60" s="249"/>
      <c r="E60" s="249"/>
      <c r="F60" s="249"/>
      <c r="G60" s="249"/>
    </row>
    <row r="61" spans="1:7">
      <c r="A61" s="249"/>
      <c r="B61" s="249"/>
      <c r="C61" s="249"/>
      <c r="D61" s="249"/>
      <c r="E61" s="249"/>
      <c r="F61" s="249"/>
      <c r="G61" s="249"/>
    </row>
    <row r="62" spans="1:7">
      <c r="A62" s="249"/>
      <c r="B62" s="249"/>
      <c r="C62" s="249"/>
      <c r="D62" s="249"/>
      <c r="E62" s="249"/>
      <c r="F62" s="249"/>
      <c r="G62" s="249"/>
    </row>
    <row r="63" spans="1:7">
      <c r="A63" s="249"/>
      <c r="B63" s="249"/>
      <c r="C63" s="249"/>
      <c r="D63" s="249"/>
      <c r="E63" s="249"/>
      <c r="F63" s="249"/>
      <c r="G63" s="249"/>
    </row>
    <row r="64" spans="1:7">
      <c r="A64" s="249"/>
      <c r="B64" s="249"/>
      <c r="C64" s="249"/>
      <c r="D64" s="249"/>
      <c r="E64" s="249"/>
      <c r="F64" s="249"/>
      <c r="G64" s="249"/>
    </row>
    <row r="65" spans="1:7">
      <c r="A65" s="249"/>
      <c r="B65" s="249"/>
      <c r="C65" s="249"/>
      <c r="D65" s="249"/>
      <c r="E65" s="249"/>
      <c r="F65" s="249"/>
      <c r="G65" s="249"/>
    </row>
    <row r="66" spans="1:7">
      <c r="A66" s="249"/>
      <c r="B66" s="249"/>
      <c r="C66" s="249"/>
      <c r="D66" s="249"/>
      <c r="E66" s="249"/>
      <c r="F66" s="249"/>
      <c r="G66" s="249"/>
    </row>
    <row r="67" spans="1:7">
      <c r="A67" s="249"/>
      <c r="B67" s="249"/>
      <c r="C67" s="249"/>
      <c r="D67" s="249"/>
      <c r="E67" s="249"/>
      <c r="F67" s="249"/>
      <c r="G67" s="249"/>
    </row>
    <row r="68" spans="1:7">
      <c r="A68" s="249"/>
      <c r="B68" s="249"/>
      <c r="C68" s="249"/>
      <c r="D68" s="249"/>
      <c r="E68" s="249"/>
      <c r="F68" s="249"/>
      <c r="G68" s="249"/>
    </row>
    <row r="69" spans="1:7">
      <c r="A69" s="249"/>
      <c r="B69" s="249"/>
      <c r="C69" s="249"/>
      <c r="D69" s="249"/>
      <c r="E69" s="249"/>
      <c r="F69" s="249"/>
      <c r="G69" s="249"/>
    </row>
    <row r="70" spans="1:7">
      <c r="A70" s="249"/>
      <c r="B70" s="249"/>
      <c r="C70" s="249"/>
      <c r="D70" s="249"/>
      <c r="E70" s="249"/>
      <c r="F70" s="249"/>
      <c r="G70" s="249"/>
    </row>
    <row r="71" spans="1:7">
      <c r="A71" s="249"/>
      <c r="B71" s="249"/>
      <c r="C71" s="249"/>
      <c r="D71" s="249"/>
      <c r="E71" s="249"/>
      <c r="F71" s="249"/>
      <c r="G71" s="249"/>
    </row>
    <row r="72" spans="1:7">
      <c r="A72" s="249"/>
      <c r="B72" s="249"/>
      <c r="C72" s="249"/>
      <c r="D72" s="249"/>
      <c r="E72" s="249"/>
      <c r="F72" s="249"/>
      <c r="G72" s="249"/>
    </row>
    <row r="73" spans="1:7">
      <c r="A73" s="249"/>
      <c r="B73" s="249"/>
      <c r="C73" s="249"/>
      <c r="D73" s="249"/>
      <c r="E73" s="249"/>
      <c r="F73" s="249"/>
      <c r="G73" s="249"/>
    </row>
    <row r="74" spans="1:7">
      <c r="A74" s="249"/>
      <c r="B74" s="249"/>
      <c r="C74" s="249"/>
      <c r="D74" s="249"/>
      <c r="E74" s="249"/>
      <c r="F74" s="249"/>
      <c r="G74" s="249"/>
    </row>
    <row r="75" spans="1:7">
      <c r="A75" s="249"/>
      <c r="B75" s="249"/>
      <c r="C75" s="249"/>
      <c r="D75" s="249"/>
      <c r="E75" s="249"/>
      <c r="F75" s="249"/>
      <c r="G75" s="249"/>
    </row>
    <row r="76" spans="1:7">
      <c r="A76" s="249"/>
      <c r="B76" s="249"/>
      <c r="C76" s="249"/>
      <c r="D76" s="249"/>
      <c r="E76" s="249"/>
      <c r="F76" s="249"/>
      <c r="G76" s="249"/>
    </row>
    <row r="77" spans="1:7">
      <c r="A77" s="249"/>
      <c r="B77" s="249"/>
      <c r="C77" s="249"/>
      <c r="D77" s="249"/>
      <c r="E77" s="249"/>
      <c r="F77" s="249"/>
      <c r="G77" s="249"/>
    </row>
    <row r="78" spans="1:7">
      <c r="A78" s="249"/>
      <c r="B78" s="249"/>
      <c r="C78" s="249"/>
      <c r="D78" s="249"/>
      <c r="E78" s="249"/>
      <c r="F78" s="249"/>
      <c r="G78" s="249"/>
    </row>
    <row r="79" spans="1:7">
      <c r="A79" s="249"/>
      <c r="B79" s="249"/>
      <c r="C79" s="249"/>
      <c r="D79" s="249"/>
      <c r="E79" s="249"/>
      <c r="F79" s="249"/>
      <c r="G79" s="249"/>
    </row>
    <row r="80" spans="1:7">
      <c r="A80" s="249"/>
      <c r="B80" s="249"/>
      <c r="C80" s="249"/>
      <c r="D80" s="249"/>
      <c r="E80" s="249"/>
      <c r="F80" s="249"/>
      <c r="G80" s="249"/>
    </row>
    <row r="81" spans="1:7">
      <c r="A81" s="249"/>
      <c r="B81" s="249"/>
      <c r="C81" s="249"/>
      <c r="D81" s="249"/>
      <c r="E81" s="249"/>
      <c r="F81" s="249"/>
      <c r="G81" s="249"/>
    </row>
    <row r="82" spans="1:7">
      <c r="A82" s="249"/>
      <c r="B82" s="249"/>
      <c r="C82" s="249"/>
      <c r="D82" s="249"/>
      <c r="E82" s="249"/>
      <c r="F82" s="249"/>
      <c r="G82" s="249"/>
    </row>
    <row r="83" spans="1:7">
      <c r="A83" s="249"/>
      <c r="B83" s="249"/>
      <c r="C83" s="249"/>
      <c r="D83" s="249"/>
      <c r="E83" s="249"/>
      <c r="F83" s="249"/>
      <c r="G83" s="249"/>
    </row>
    <row r="84" spans="1:7">
      <c r="A84" s="249"/>
      <c r="B84" s="249"/>
      <c r="C84" s="249"/>
      <c r="D84" s="249"/>
      <c r="E84" s="249"/>
      <c r="F84" s="249"/>
      <c r="G84" s="249"/>
    </row>
    <row r="85" spans="1:7">
      <c r="A85" s="249"/>
      <c r="B85" s="249"/>
      <c r="C85" s="249"/>
      <c r="D85" s="249"/>
      <c r="E85" s="249"/>
      <c r="F85" s="249"/>
      <c r="G85" s="249"/>
    </row>
    <row r="86" spans="1:7">
      <c r="A86" s="249"/>
      <c r="B86" s="249"/>
      <c r="C86" s="249"/>
      <c r="D86" s="249"/>
      <c r="E86" s="249"/>
      <c r="F86" s="249"/>
      <c r="G86" s="249"/>
    </row>
    <row r="87" spans="1:7">
      <c r="A87" s="249"/>
      <c r="B87" s="249"/>
      <c r="C87" s="249"/>
      <c r="D87" s="249"/>
      <c r="E87" s="249"/>
      <c r="F87" s="249"/>
      <c r="G87" s="249"/>
    </row>
    <row r="88" spans="1:7">
      <c r="A88" s="249"/>
      <c r="B88" s="249"/>
      <c r="C88" s="249"/>
      <c r="D88" s="249"/>
      <c r="E88" s="249"/>
      <c r="F88" s="249"/>
      <c r="G88" s="249"/>
    </row>
    <row r="89" spans="1:7">
      <c r="A89" s="249"/>
      <c r="B89" s="249"/>
      <c r="C89" s="249"/>
      <c r="D89" s="249"/>
      <c r="E89" s="249"/>
      <c r="F89" s="249"/>
      <c r="G89" s="249"/>
    </row>
    <row r="90" spans="1:7">
      <c r="A90" s="249"/>
      <c r="B90" s="249"/>
      <c r="C90" s="249"/>
      <c r="D90" s="249"/>
      <c r="E90" s="249"/>
      <c r="F90" s="249"/>
      <c r="G90" s="249"/>
    </row>
    <row r="91" spans="1:7">
      <c r="A91" s="249"/>
      <c r="B91" s="249"/>
      <c r="C91" s="249"/>
      <c r="D91" s="249"/>
      <c r="E91" s="249"/>
      <c r="F91" s="249"/>
      <c r="G91" s="249"/>
    </row>
    <row r="92" spans="1:7">
      <c r="A92" s="249"/>
      <c r="B92" s="249"/>
      <c r="C92" s="249"/>
      <c r="D92" s="249"/>
      <c r="E92" s="249"/>
      <c r="F92" s="249"/>
      <c r="G92" s="249"/>
    </row>
    <row r="93" spans="1:7">
      <c r="A93" s="249"/>
      <c r="B93" s="249"/>
      <c r="C93" s="249"/>
      <c r="D93" s="249"/>
      <c r="E93" s="249"/>
      <c r="F93" s="249"/>
      <c r="G93" s="249"/>
    </row>
    <row r="94" spans="1:7">
      <c r="A94" s="249"/>
      <c r="B94" s="249"/>
      <c r="C94" s="249"/>
      <c r="D94" s="249"/>
      <c r="E94" s="249"/>
      <c r="F94" s="249"/>
      <c r="G94" s="249"/>
    </row>
    <row r="95" spans="1:7">
      <c r="A95" s="249"/>
      <c r="B95" s="249"/>
      <c r="C95" s="249"/>
      <c r="D95" s="249"/>
      <c r="E95" s="249"/>
      <c r="F95" s="249"/>
      <c r="G95" s="249"/>
    </row>
    <row r="96" spans="1:7">
      <c r="A96" s="249"/>
      <c r="B96" s="249"/>
      <c r="C96" s="249"/>
      <c r="D96" s="249"/>
      <c r="E96" s="249"/>
      <c r="F96" s="249"/>
      <c r="G96" s="249"/>
    </row>
    <row r="97" spans="1:7">
      <c r="A97" s="249"/>
      <c r="B97" s="249"/>
      <c r="C97" s="249"/>
      <c r="D97" s="249"/>
      <c r="E97" s="249"/>
      <c r="F97" s="249"/>
      <c r="G97" s="249"/>
    </row>
    <row r="98" spans="1:7">
      <c r="A98" s="249"/>
      <c r="B98" s="249"/>
      <c r="C98" s="249"/>
      <c r="D98" s="249"/>
      <c r="E98" s="249"/>
      <c r="F98" s="249"/>
      <c r="G98" s="249"/>
    </row>
    <row r="99" spans="1:7">
      <c r="A99" s="249"/>
      <c r="B99" s="249"/>
      <c r="C99" s="249"/>
      <c r="D99" s="249"/>
      <c r="E99" s="249"/>
      <c r="F99" s="249"/>
      <c r="G99" s="249"/>
    </row>
    <row r="100" spans="1:7">
      <c r="A100" s="249"/>
      <c r="B100" s="249"/>
      <c r="C100" s="249"/>
      <c r="D100" s="249"/>
      <c r="E100" s="249"/>
      <c r="F100" s="249"/>
      <c r="G100" s="249"/>
    </row>
    <row r="101" spans="1:7">
      <c r="A101" s="249"/>
      <c r="B101" s="249"/>
      <c r="C101" s="249"/>
      <c r="D101" s="249"/>
      <c r="E101" s="249"/>
      <c r="F101" s="249"/>
      <c r="G101" s="249"/>
    </row>
    <row r="102" spans="1:7">
      <c r="A102" s="249"/>
      <c r="B102" s="249"/>
      <c r="C102" s="249"/>
      <c r="D102" s="249"/>
      <c r="E102" s="249"/>
      <c r="F102" s="249"/>
      <c r="G102" s="249"/>
    </row>
    <row r="103" spans="1:7">
      <c r="A103" s="249"/>
      <c r="B103" s="249"/>
      <c r="C103" s="249"/>
      <c r="D103" s="249"/>
      <c r="E103" s="249"/>
      <c r="F103" s="249"/>
      <c r="G103" s="249"/>
    </row>
    <row r="104" spans="1:7">
      <c r="A104" s="249"/>
      <c r="B104" s="249"/>
      <c r="C104" s="249"/>
      <c r="D104" s="249"/>
      <c r="E104" s="249"/>
      <c r="F104" s="249"/>
      <c r="G104" s="249"/>
    </row>
    <row r="105" spans="1:7">
      <c r="A105" s="249"/>
      <c r="B105" s="249"/>
      <c r="C105" s="249"/>
      <c r="D105" s="249"/>
      <c r="E105" s="249"/>
      <c r="F105" s="249"/>
      <c r="G105" s="249"/>
    </row>
    <row r="106" spans="1:7">
      <c r="A106" s="249"/>
      <c r="B106" s="249"/>
      <c r="C106" s="249"/>
      <c r="D106" s="249"/>
      <c r="E106" s="249"/>
      <c r="F106" s="249"/>
      <c r="G106" s="249"/>
    </row>
    <row r="107" spans="1:7">
      <c r="A107" s="249"/>
      <c r="B107" s="249"/>
      <c r="C107" s="249"/>
      <c r="D107" s="249"/>
      <c r="E107" s="249"/>
      <c r="F107" s="249"/>
      <c r="G107" s="249"/>
    </row>
    <row r="108" spans="1:7">
      <c r="A108" s="249"/>
      <c r="B108" s="249"/>
      <c r="C108" s="249"/>
      <c r="D108" s="249"/>
      <c r="E108" s="249"/>
      <c r="F108" s="249"/>
      <c r="G108" s="249"/>
    </row>
    <row r="109" spans="1:7">
      <c r="A109" s="249"/>
      <c r="B109" s="249"/>
      <c r="C109" s="249"/>
      <c r="D109" s="249"/>
      <c r="E109" s="249"/>
      <c r="F109" s="249"/>
      <c r="G109" s="249"/>
    </row>
    <row r="110" spans="1:7">
      <c r="A110" s="249"/>
      <c r="B110" s="249"/>
      <c r="C110" s="249"/>
      <c r="D110" s="249"/>
      <c r="E110" s="249"/>
      <c r="F110" s="249"/>
      <c r="G110" s="249"/>
    </row>
    <row r="111" spans="1:7">
      <c r="A111" s="249"/>
      <c r="B111" s="249"/>
      <c r="C111" s="249"/>
      <c r="D111" s="249"/>
      <c r="E111" s="249"/>
      <c r="F111" s="249"/>
      <c r="G111" s="249"/>
    </row>
    <row r="112" spans="1:7">
      <c r="A112" s="249"/>
      <c r="B112" s="249"/>
      <c r="C112" s="249"/>
      <c r="D112" s="249"/>
      <c r="E112" s="249"/>
      <c r="F112" s="249"/>
      <c r="G112" s="249"/>
    </row>
    <row r="113" spans="1:7">
      <c r="A113" s="249"/>
      <c r="B113" s="249"/>
      <c r="C113" s="249"/>
      <c r="D113" s="249"/>
      <c r="E113" s="249"/>
      <c r="F113" s="249"/>
      <c r="G113" s="249"/>
    </row>
    <row r="114" spans="1:7">
      <c r="A114" s="249"/>
      <c r="B114" s="249"/>
      <c r="C114" s="249"/>
      <c r="D114" s="249"/>
      <c r="E114" s="249"/>
      <c r="F114" s="249"/>
      <c r="G114" s="249"/>
    </row>
    <row r="115" spans="1:7">
      <c r="A115" s="249"/>
      <c r="B115" s="249"/>
      <c r="C115" s="249"/>
      <c r="D115" s="249"/>
      <c r="E115" s="249"/>
      <c r="F115" s="249"/>
      <c r="G115" s="249"/>
    </row>
    <row r="116" spans="1:7">
      <c r="A116" s="249"/>
      <c r="B116" s="249"/>
      <c r="C116" s="249"/>
      <c r="D116" s="249"/>
      <c r="E116" s="249"/>
      <c r="F116" s="249"/>
      <c r="G116" s="249"/>
    </row>
    <row r="117" spans="1:7">
      <c r="A117" s="249"/>
      <c r="B117" s="249"/>
      <c r="C117" s="249"/>
      <c r="D117" s="249"/>
      <c r="E117" s="249"/>
      <c r="F117" s="249"/>
      <c r="G117" s="249"/>
    </row>
    <row r="118" spans="1:7">
      <c r="A118" s="249"/>
      <c r="B118" s="249"/>
      <c r="C118" s="249"/>
      <c r="D118" s="249"/>
      <c r="E118" s="249"/>
      <c r="F118" s="249"/>
      <c r="G118" s="249"/>
    </row>
    <row r="119" spans="1:7">
      <c r="A119" s="249"/>
      <c r="B119" s="249"/>
      <c r="C119" s="249"/>
      <c r="D119" s="249"/>
      <c r="E119" s="249"/>
      <c r="F119" s="249"/>
      <c r="G119" s="249"/>
    </row>
    <row r="120" spans="1:7">
      <c r="A120" s="249"/>
      <c r="B120" s="249"/>
      <c r="C120" s="249"/>
      <c r="D120" s="249"/>
      <c r="E120" s="249"/>
      <c r="F120" s="249"/>
      <c r="G120" s="249"/>
    </row>
    <row r="121" spans="1:7">
      <c r="A121" s="249"/>
      <c r="B121" s="249"/>
      <c r="C121" s="249"/>
      <c r="D121" s="249"/>
      <c r="E121" s="249"/>
      <c r="F121" s="249"/>
      <c r="G121" s="249"/>
    </row>
    <row r="122" spans="1:7">
      <c r="A122" s="249"/>
      <c r="B122" s="249"/>
      <c r="C122" s="249"/>
      <c r="D122" s="249"/>
      <c r="E122" s="249"/>
      <c r="F122" s="249"/>
      <c r="G122" s="249"/>
    </row>
    <row r="123" spans="1:7">
      <c r="A123" s="249"/>
      <c r="B123" s="249"/>
      <c r="C123" s="249"/>
      <c r="D123" s="249"/>
      <c r="E123" s="249"/>
      <c r="F123" s="249"/>
      <c r="G123" s="249"/>
    </row>
    <row r="124" spans="1:7">
      <c r="A124" s="249"/>
      <c r="B124" s="249"/>
      <c r="C124" s="249"/>
      <c r="D124" s="249"/>
      <c r="E124" s="249"/>
      <c r="F124" s="249"/>
      <c r="G124" s="249"/>
    </row>
    <row r="125" spans="1:7">
      <c r="A125" s="249"/>
      <c r="B125" s="249"/>
      <c r="C125" s="249"/>
      <c r="D125" s="249"/>
      <c r="E125" s="249"/>
      <c r="F125" s="249"/>
      <c r="G125" s="249"/>
    </row>
    <row r="126" spans="1:7">
      <c r="A126" s="249"/>
      <c r="B126" s="249"/>
      <c r="C126" s="249"/>
      <c r="D126" s="249"/>
      <c r="E126" s="249"/>
      <c r="F126" s="249"/>
      <c r="G126" s="249"/>
    </row>
    <row r="127" spans="1:7">
      <c r="A127" s="249"/>
      <c r="B127" s="249"/>
      <c r="C127" s="249"/>
      <c r="D127" s="249"/>
      <c r="E127" s="249"/>
      <c r="F127" s="249"/>
      <c r="G127" s="249"/>
    </row>
    <row r="128" spans="1:7">
      <c r="A128" s="249"/>
      <c r="B128" s="249"/>
      <c r="C128" s="249"/>
      <c r="D128" s="249"/>
      <c r="E128" s="249"/>
      <c r="F128" s="249"/>
      <c r="G128" s="249"/>
    </row>
    <row r="129" spans="1:7">
      <c r="A129" s="249"/>
      <c r="B129" s="249"/>
      <c r="C129" s="249"/>
      <c r="D129" s="249"/>
      <c r="E129" s="249"/>
      <c r="F129" s="249"/>
      <c r="G129" s="249"/>
    </row>
    <row r="130" spans="1:7">
      <c r="A130" s="249"/>
      <c r="B130" s="249"/>
      <c r="C130" s="249"/>
      <c r="D130" s="249"/>
      <c r="E130" s="249"/>
      <c r="F130" s="249"/>
      <c r="G130" s="249"/>
    </row>
    <row r="131" spans="1:7">
      <c r="A131" s="249"/>
      <c r="B131" s="249"/>
      <c r="C131" s="249"/>
      <c r="D131" s="249"/>
      <c r="E131" s="249"/>
      <c r="F131" s="249"/>
      <c r="G131" s="249"/>
    </row>
    <row r="132" spans="1:7">
      <c r="A132" s="249"/>
      <c r="B132" s="249"/>
      <c r="C132" s="249"/>
      <c r="D132" s="249"/>
      <c r="E132" s="249"/>
      <c r="F132" s="249"/>
      <c r="G132" s="249"/>
    </row>
    <row r="133" spans="1:7">
      <c r="A133" s="249"/>
      <c r="B133" s="249"/>
      <c r="C133" s="249"/>
      <c r="D133" s="249"/>
      <c r="E133" s="249"/>
      <c r="F133" s="249"/>
      <c r="G133" s="249"/>
    </row>
    <row r="134" spans="1:7">
      <c r="A134" s="249"/>
      <c r="B134" s="249"/>
      <c r="C134" s="249"/>
      <c r="D134" s="249"/>
      <c r="E134" s="249"/>
      <c r="F134" s="249"/>
      <c r="G134" s="249"/>
    </row>
    <row r="135" spans="1:7">
      <c r="A135" s="249"/>
      <c r="B135" s="249"/>
      <c r="C135" s="249"/>
      <c r="D135" s="249"/>
      <c r="E135" s="249"/>
      <c r="F135" s="249"/>
      <c r="G135" s="249"/>
    </row>
    <row r="136" spans="1:7">
      <c r="A136" s="249"/>
      <c r="B136" s="249"/>
      <c r="C136" s="249"/>
      <c r="D136" s="249"/>
      <c r="E136" s="249"/>
      <c r="F136" s="249"/>
      <c r="G136" s="249"/>
    </row>
    <row r="137" spans="1:7">
      <c r="A137" s="249"/>
      <c r="B137" s="249"/>
      <c r="C137" s="249"/>
      <c r="D137" s="249"/>
      <c r="E137" s="249"/>
      <c r="F137" s="249"/>
      <c r="G137" s="249"/>
    </row>
    <row r="138" spans="1:7">
      <c r="A138" s="249"/>
      <c r="B138" s="249"/>
      <c r="C138" s="249"/>
      <c r="D138" s="249"/>
      <c r="E138" s="249"/>
      <c r="F138" s="249"/>
      <c r="G138" s="249"/>
    </row>
    <row r="139" spans="1:7">
      <c r="A139" s="249"/>
      <c r="B139" s="249"/>
      <c r="C139" s="249"/>
      <c r="D139" s="249"/>
      <c r="E139" s="249"/>
      <c r="F139" s="249"/>
      <c r="G139" s="249"/>
    </row>
    <row r="140" spans="1:7">
      <c r="A140" s="249"/>
      <c r="B140" s="249"/>
      <c r="C140" s="249"/>
      <c r="D140" s="249"/>
      <c r="E140" s="249"/>
      <c r="F140" s="249"/>
      <c r="G140" s="249"/>
    </row>
    <row r="141" spans="1:7">
      <c r="A141" s="249"/>
      <c r="B141" s="249"/>
      <c r="C141" s="249"/>
      <c r="D141" s="249"/>
      <c r="E141" s="249"/>
      <c r="F141" s="249"/>
      <c r="G141" s="249"/>
    </row>
    <row r="142" spans="1:7">
      <c r="A142" s="249"/>
      <c r="B142" s="249"/>
      <c r="C142" s="249"/>
      <c r="D142" s="249"/>
      <c r="E142" s="249"/>
      <c r="F142" s="249"/>
      <c r="G142" s="249"/>
    </row>
    <row r="143" spans="1:7">
      <c r="A143" s="249"/>
      <c r="B143" s="249"/>
      <c r="C143" s="249"/>
      <c r="D143" s="249"/>
      <c r="E143" s="249"/>
      <c r="F143" s="249"/>
      <c r="G143" s="249"/>
    </row>
    <row r="144" spans="1:7">
      <c r="A144" s="249"/>
      <c r="B144" s="249"/>
      <c r="C144" s="249"/>
      <c r="D144" s="249"/>
      <c r="E144" s="249"/>
      <c r="F144" s="249"/>
      <c r="G144" s="249"/>
    </row>
    <row r="145" spans="1:7">
      <c r="A145" s="249"/>
      <c r="B145" s="249"/>
      <c r="C145" s="249"/>
      <c r="D145" s="249"/>
      <c r="E145" s="249"/>
      <c r="F145" s="249"/>
      <c r="G145" s="249"/>
    </row>
    <row r="146" spans="1:7">
      <c r="A146" s="249"/>
      <c r="B146" s="249"/>
      <c r="C146" s="249"/>
      <c r="D146" s="249"/>
      <c r="E146" s="249"/>
      <c r="F146" s="249"/>
      <c r="G146" s="249"/>
    </row>
    <row r="147" spans="1:7">
      <c r="A147" s="249"/>
      <c r="B147" s="249"/>
      <c r="C147" s="249"/>
      <c r="D147" s="249"/>
      <c r="E147" s="249"/>
      <c r="F147" s="249"/>
      <c r="G147" s="249"/>
    </row>
    <row r="148" spans="1:7">
      <c r="A148" s="249"/>
      <c r="B148" s="249"/>
      <c r="C148" s="249"/>
      <c r="D148" s="249"/>
      <c r="E148" s="249"/>
      <c r="F148" s="249"/>
      <c r="G148" s="249"/>
    </row>
    <row r="149" spans="1:7">
      <c r="A149" s="249"/>
      <c r="B149" s="249"/>
      <c r="C149" s="249"/>
      <c r="D149" s="249"/>
      <c r="E149" s="249"/>
      <c r="F149" s="249"/>
      <c r="G149" s="249"/>
    </row>
    <row r="150" spans="1:7">
      <c r="A150" s="249"/>
      <c r="B150" s="249"/>
      <c r="C150" s="249"/>
      <c r="D150" s="249"/>
      <c r="E150" s="249"/>
      <c r="F150" s="249"/>
      <c r="G150" s="249"/>
    </row>
    <row r="151" spans="1:7">
      <c r="A151" s="249"/>
      <c r="B151" s="249"/>
      <c r="C151" s="249"/>
      <c r="D151" s="249"/>
      <c r="E151" s="249"/>
      <c r="F151" s="249"/>
      <c r="G151" s="249"/>
    </row>
    <row r="152" spans="1:7">
      <c r="A152" s="249"/>
      <c r="B152" s="249"/>
      <c r="C152" s="249"/>
      <c r="D152" s="249"/>
      <c r="E152" s="249"/>
      <c r="F152" s="249"/>
      <c r="G152" s="249"/>
    </row>
    <row r="153" spans="1:7">
      <c r="A153" s="249"/>
      <c r="B153" s="249"/>
      <c r="C153" s="249"/>
      <c r="D153" s="249"/>
      <c r="E153" s="249"/>
      <c r="F153" s="249"/>
      <c r="G153" s="249"/>
    </row>
    <row r="154" spans="1:7">
      <c r="A154" s="249"/>
      <c r="B154" s="249"/>
      <c r="C154" s="249"/>
      <c r="D154" s="249"/>
      <c r="E154" s="249"/>
      <c r="F154" s="249"/>
      <c r="G154" s="249"/>
    </row>
    <row r="155" spans="1:7">
      <c r="A155" s="249"/>
      <c r="B155" s="249"/>
      <c r="C155" s="249"/>
      <c r="D155" s="249"/>
      <c r="E155" s="249"/>
      <c r="F155" s="249"/>
      <c r="G155" s="249"/>
    </row>
    <row r="156" spans="1:7">
      <c r="A156" s="249"/>
      <c r="B156" s="249"/>
      <c r="C156" s="249"/>
      <c r="D156" s="249"/>
      <c r="E156" s="249"/>
      <c r="F156" s="249"/>
      <c r="G156" s="249"/>
    </row>
    <row r="157" spans="1:7">
      <c r="A157" s="249"/>
      <c r="B157" s="249"/>
      <c r="C157" s="249"/>
      <c r="D157" s="249"/>
      <c r="E157" s="249"/>
      <c r="F157" s="249"/>
      <c r="G157" s="249"/>
    </row>
    <row r="158" spans="1:7">
      <c r="A158" s="249"/>
      <c r="B158" s="249"/>
      <c r="C158" s="249"/>
      <c r="D158" s="249"/>
      <c r="E158" s="249"/>
      <c r="F158" s="249"/>
      <c r="G158" s="249"/>
    </row>
    <row r="159" spans="1:7">
      <c r="A159" s="249"/>
      <c r="B159" s="249"/>
      <c r="C159" s="249"/>
      <c r="D159" s="249"/>
      <c r="E159" s="249"/>
      <c r="F159" s="249"/>
      <c r="G159" s="249"/>
    </row>
    <row r="160" spans="1:7">
      <c r="A160" s="249"/>
      <c r="B160" s="249"/>
      <c r="C160" s="249"/>
      <c r="D160" s="249"/>
      <c r="E160" s="249"/>
      <c r="F160" s="249"/>
      <c r="G160" s="249"/>
    </row>
    <row r="161" spans="1:2">
      <c r="A161" s="249"/>
      <c r="B161" s="249"/>
    </row>
    <row r="162" spans="1:2">
      <c r="A162" s="249"/>
      <c r="B162" s="249"/>
    </row>
    <row r="163" spans="1:2">
      <c r="A163" s="249"/>
      <c r="B163" s="249"/>
    </row>
    <row r="164" spans="1:2">
      <c r="A164" s="249"/>
      <c r="B164" s="249"/>
    </row>
    <row r="165" spans="1:2">
      <c r="A165" s="249"/>
      <c r="B165" s="249"/>
    </row>
    <row r="166" spans="1:2">
      <c r="A166" s="249"/>
      <c r="B166" s="249"/>
    </row>
    <row r="167" spans="1:2">
      <c r="A167" s="249"/>
      <c r="B167" s="249"/>
    </row>
    <row r="168" spans="1:2">
      <c r="A168" s="249"/>
      <c r="B168" s="249"/>
    </row>
    <row r="169" spans="1:2">
      <c r="A169" s="249"/>
      <c r="B169" s="249"/>
    </row>
    <row r="170" spans="1:2">
      <c r="A170" s="249"/>
      <c r="B170" s="249"/>
    </row>
    <row r="171" spans="1:2">
      <c r="A171" s="249"/>
      <c r="B171" s="249"/>
    </row>
    <row r="172" spans="1:2">
      <c r="A172" s="249"/>
      <c r="B172" s="249"/>
    </row>
    <row r="173" spans="1:2">
      <c r="A173" s="249"/>
      <c r="B173" s="249"/>
    </row>
    <row r="174" spans="1:2">
      <c r="A174" s="249"/>
      <c r="B174" s="249"/>
    </row>
    <row r="175" spans="1:2">
      <c r="A175" s="249"/>
      <c r="B175" s="249"/>
    </row>
    <row r="176" spans="1:2">
      <c r="A176" s="249"/>
      <c r="B176" s="249"/>
    </row>
    <row r="177" spans="1:2">
      <c r="A177" s="249"/>
      <c r="B177" s="249"/>
    </row>
    <row r="178" spans="1:2">
      <c r="A178" s="249"/>
      <c r="B178" s="249"/>
    </row>
  </sheetData>
  <mergeCells count="332">
    <mergeCell ref="B2:G2"/>
    <mergeCell ref="A4:G4"/>
    <mergeCell ref="A5:B5"/>
    <mergeCell ref="C5:G5"/>
    <mergeCell ref="A6:B6"/>
    <mergeCell ref="C6:G6"/>
    <mergeCell ref="A7:B7"/>
    <mergeCell ref="C7:G7"/>
    <mergeCell ref="A8:B8"/>
    <mergeCell ref="C8:G8"/>
    <mergeCell ref="A9:B9"/>
    <mergeCell ref="C9:G9"/>
    <mergeCell ref="A10:B10"/>
    <mergeCell ref="C10:G10"/>
    <mergeCell ref="A11:B11"/>
    <mergeCell ref="C11:G11"/>
    <mergeCell ref="A12:B12"/>
    <mergeCell ref="C12:G12"/>
    <mergeCell ref="A13:B13"/>
    <mergeCell ref="C13:G13"/>
    <mergeCell ref="A14:B14"/>
    <mergeCell ref="C14:G14"/>
    <mergeCell ref="A15:B15"/>
    <mergeCell ref="C15:G15"/>
    <mergeCell ref="A16:B16"/>
    <mergeCell ref="C16:G16"/>
    <mergeCell ref="A17:B17"/>
    <mergeCell ref="C17:G17"/>
    <mergeCell ref="A18:B18"/>
    <mergeCell ref="C18:G18"/>
    <mergeCell ref="A19:B19"/>
    <mergeCell ref="C19:G19"/>
    <mergeCell ref="A20:B20"/>
    <mergeCell ref="C20:G20"/>
    <mergeCell ref="A21:B21"/>
    <mergeCell ref="C21:G21"/>
    <mergeCell ref="A22:B22"/>
    <mergeCell ref="C22:G22"/>
    <mergeCell ref="A23:B23"/>
    <mergeCell ref="C23:G23"/>
    <mergeCell ref="A24:B24"/>
    <mergeCell ref="C24:G24"/>
    <mergeCell ref="A25:B25"/>
    <mergeCell ref="C25:G25"/>
    <mergeCell ref="A26:B26"/>
    <mergeCell ref="C26:G26"/>
    <mergeCell ref="A27:B27"/>
    <mergeCell ref="C27:G27"/>
    <mergeCell ref="A28:B28"/>
    <mergeCell ref="C28:G28"/>
    <mergeCell ref="A29:B29"/>
    <mergeCell ref="C29:G29"/>
    <mergeCell ref="A30:B30"/>
    <mergeCell ref="C30:G30"/>
    <mergeCell ref="A31:B31"/>
    <mergeCell ref="C31:G31"/>
    <mergeCell ref="A32:B32"/>
    <mergeCell ref="C32:G32"/>
    <mergeCell ref="A33:B33"/>
    <mergeCell ref="C33:G33"/>
    <mergeCell ref="A34:B34"/>
    <mergeCell ref="C34:G34"/>
    <mergeCell ref="A35:B35"/>
    <mergeCell ref="C35:G35"/>
    <mergeCell ref="A36:B36"/>
    <mergeCell ref="C36:G36"/>
    <mergeCell ref="A37:B37"/>
    <mergeCell ref="C37:G37"/>
    <mergeCell ref="A38:B38"/>
    <mergeCell ref="C38:G38"/>
    <mergeCell ref="A39:B39"/>
    <mergeCell ref="C39:G39"/>
    <mergeCell ref="A40:B40"/>
    <mergeCell ref="C40:G40"/>
    <mergeCell ref="A41:B41"/>
    <mergeCell ref="C41:G41"/>
    <mergeCell ref="A42:B42"/>
    <mergeCell ref="C42:G42"/>
    <mergeCell ref="A43:B43"/>
    <mergeCell ref="C43:G43"/>
    <mergeCell ref="A44:B44"/>
    <mergeCell ref="C44:G44"/>
    <mergeCell ref="A45:B45"/>
    <mergeCell ref="C45:G45"/>
    <mergeCell ref="A46:B46"/>
    <mergeCell ref="C46:G46"/>
    <mergeCell ref="A47:B47"/>
    <mergeCell ref="C47:G47"/>
    <mergeCell ref="A48:B48"/>
    <mergeCell ref="C48:G48"/>
    <mergeCell ref="A49:B49"/>
    <mergeCell ref="C49:G49"/>
    <mergeCell ref="A50:B50"/>
    <mergeCell ref="C50:G50"/>
    <mergeCell ref="A51:B51"/>
    <mergeCell ref="C51:G51"/>
    <mergeCell ref="A52:B52"/>
    <mergeCell ref="C52:G52"/>
    <mergeCell ref="A53:B53"/>
    <mergeCell ref="C53:G53"/>
    <mergeCell ref="A54:B54"/>
    <mergeCell ref="C54:G54"/>
    <mergeCell ref="A55:B55"/>
    <mergeCell ref="C55:G55"/>
    <mergeCell ref="A56:B56"/>
    <mergeCell ref="C56:G56"/>
    <mergeCell ref="A57:B57"/>
    <mergeCell ref="C57:G57"/>
    <mergeCell ref="A58:B58"/>
    <mergeCell ref="C58:G58"/>
    <mergeCell ref="A59:B59"/>
    <mergeCell ref="C59:G59"/>
    <mergeCell ref="A60:B60"/>
    <mergeCell ref="C60:G60"/>
    <mergeCell ref="A61:B61"/>
    <mergeCell ref="C61:G61"/>
    <mergeCell ref="A62:B62"/>
    <mergeCell ref="C62:G62"/>
    <mergeCell ref="A63:B63"/>
    <mergeCell ref="C63:G63"/>
    <mergeCell ref="A64:B64"/>
    <mergeCell ref="C64:G64"/>
    <mergeCell ref="A65:B65"/>
    <mergeCell ref="C65:G65"/>
    <mergeCell ref="A66:B66"/>
    <mergeCell ref="C66:G66"/>
    <mergeCell ref="A67:B67"/>
    <mergeCell ref="C67:G67"/>
    <mergeCell ref="A68:B68"/>
    <mergeCell ref="C68:G68"/>
    <mergeCell ref="A69:B69"/>
    <mergeCell ref="C69:G69"/>
    <mergeCell ref="A70:B70"/>
    <mergeCell ref="C70:G70"/>
    <mergeCell ref="A71:B71"/>
    <mergeCell ref="C71:G71"/>
    <mergeCell ref="A72:B72"/>
    <mergeCell ref="C72:G72"/>
    <mergeCell ref="A73:B73"/>
    <mergeCell ref="C73:G73"/>
    <mergeCell ref="A74:B74"/>
    <mergeCell ref="C74:G74"/>
    <mergeCell ref="A75:B75"/>
    <mergeCell ref="C75:G75"/>
    <mergeCell ref="A76:B76"/>
    <mergeCell ref="C76:G76"/>
    <mergeCell ref="A77:B77"/>
    <mergeCell ref="C77:G77"/>
    <mergeCell ref="A78:B78"/>
    <mergeCell ref="C78:G78"/>
    <mergeCell ref="A79:B79"/>
    <mergeCell ref="C79:G79"/>
    <mergeCell ref="A80:B80"/>
    <mergeCell ref="C80:G80"/>
    <mergeCell ref="A81:B81"/>
    <mergeCell ref="C81:G81"/>
    <mergeCell ref="A82:B82"/>
    <mergeCell ref="C82:G82"/>
    <mergeCell ref="A83:B83"/>
    <mergeCell ref="C83:G83"/>
    <mergeCell ref="A84:B84"/>
    <mergeCell ref="C84:G84"/>
    <mergeCell ref="A85:B85"/>
    <mergeCell ref="C85:G85"/>
    <mergeCell ref="A86:B86"/>
    <mergeCell ref="C86:G86"/>
    <mergeCell ref="A87:B87"/>
    <mergeCell ref="C87:G87"/>
    <mergeCell ref="A88:B88"/>
    <mergeCell ref="C88:G88"/>
    <mergeCell ref="A89:B89"/>
    <mergeCell ref="C89:G89"/>
    <mergeCell ref="A90:B90"/>
    <mergeCell ref="C90:G90"/>
    <mergeCell ref="A91:B91"/>
    <mergeCell ref="C91:G91"/>
    <mergeCell ref="A92:B92"/>
    <mergeCell ref="C92:G92"/>
    <mergeCell ref="A93:B93"/>
    <mergeCell ref="C93:G93"/>
    <mergeCell ref="A94:B94"/>
    <mergeCell ref="C94:G94"/>
    <mergeCell ref="A95:B95"/>
    <mergeCell ref="C95:G95"/>
    <mergeCell ref="A96:B96"/>
    <mergeCell ref="C96:G96"/>
    <mergeCell ref="A97:B97"/>
    <mergeCell ref="C97:G97"/>
    <mergeCell ref="A98:B98"/>
    <mergeCell ref="C98:G98"/>
    <mergeCell ref="A99:B99"/>
    <mergeCell ref="C99:G99"/>
    <mergeCell ref="A100:B100"/>
    <mergeCell ref="C100:G100"/>
    <mergeCell ref="A101:B101"/>
    <mergeCell ref="C101:G101"/>
    <mergeCell ref="A102:B102"/>
    <mergeCell ref="C102:G102"/>
    <mergeCell ref="A103:B103"/>
    <mergeCell ref="C103:G103"/>
    <mergeCell ref="A104:B104"/>
    <mergeCell ref="C104:G104"/>
    <mergeCell ref="A105:B105"/>
    <mergeCell ref="C105:G105"/>
    <mergeCell ref="A106:B106"/>
    <mergeCell ref="C106:G106"/>
    <mergeCell ref="A107:B107"/>
    <mergeCell ref="C107:G107"/>
    <mergeCell ref="A108:B108"/>
    <mergeCell ref="C108:G108"/>
    <mergeCell ref="A109:B109"/>
    <mergeCell ref="C109:G109"/>
    <mergeCell ref="A110:B110"/>
    <mergeCell ref="C110:G110"/>
    <mergeCell ref="A111:B111"/>
    <mergeCell ref="C111:G111"/>
    <mergeCell ref="A112:B112"/>
    <mergeCell ref="C112:G112"/>
    <mergeCell ref="A113:B113"/>
    <mergeCell ref="C113:G113"/>
    <mergeCell ref="A114:B114"/>
    <mergeCell ref="C114:G114"/>
    <mergeCell ref="A115:B115"/>
    <mergeCell ref="C115:G115"/>
    <mergeCell ref="A116:B116"/>
    <mergeCell ref="C116:G116"/>
    <mergeCell ref="A117:B117"/>
    <mergeCell ref="C117:G117"/>
    <mergeCell ref="A118:B118"/>
    <mergeCell ref="C118:G118"/>
    <mergeCell ref="A119:B119"/>
    <mergeCell ref="C119:G119"/>
    <mergeCell ref="A120:B120"/>
    <mergeCell ref="C120:G120"/>
    <mergeCell ref="A121:B121"/>
    <mergeCell ref="C121:G121"/>
    <mergeCell ref="A122:B122"/>
    <mergeCell ref="C122:G122"/>
    <mergeCell ref="A123:B123"/>
    <mergeCell ref="C123:G123"/>
    <mergeCell ref="A124:B124"/>
    <mergeCell ref="C124:G124"/>
    <mergeCell ref="A125:B125"/>
    <mergeCell ref="C125:G125"/>
    <mergeCell ref="A126:B126"/>
    <mergeCell ref="C126:G126"/>
    <mergeCell ref="A127:B127"/>
    <mergeCell ref="C127:G127"/>
    <mergeCell ref="A128:B128"/>
    <mergeCell ref="C128:G128"/>
    <mergeCell ref="A129:B129"/>
    <mergeCell ref="C129:G129"/>
    <mergeCell ref="A130:B130"/>
    <mergeCell ref="C130:G130"/>
    <mergeCell ref="A131:B131"/>
    <mergeCell ref="C131:G131"/>
    <mergeCell ref="A132:B132"/>
    <mergeCell ref="C132:G132"/>
    <mergeCell ref="A133:B133"/>
    <mergeCell ref="C133:G133"/>
    <mergeCell ref="A134:B134"/>
    <mergeCell ref="C134:G134"/>
    <mergeCell ref="A135:B135"/>
    <mergeCell ref="C135:G135"/>
    <mergeCell ref="A136:B136"/>
    <mergeCell ref="C136:G136"/>
    <mergeCell ref="A137:B137"/>
    <mergeCell ref="C137:G137"/>
    <mergeCell ref="A138:B138"/>
    <mergeCell ref="C138:G138"/>
    <mergeCell ref="A139:B139"/>
    <mergeCell ref="C139:G139"/>
    <mergeCell ref="A140:B140"/>
    <mergeCell ref="C140:G140"/>
    <mergeCell ref="A141:B141"/>
    <mergeCell ref="C141:G141"/>
    <mergeCell ref="A142:B142"/>
    <mergeCell ref="C142:G142"/>
    <mergeCell ref="A143:B143"/>
    <mergeCell ref="C143:G143"/>
    <mergeCell ref="A144:B144"/>
    <mergeCell ref="C144:G144"/>
    <mergeCell ref="A145:B145"/>
    <mergeCell ref="C145:G145"/>
    <mergeCell ref="A146:B146"/>
    <mergeCell ref="C146:G146"/>
    <mergeCell ref="A147:B147"/>
    <mergeCell ref="C147:G147"/>
    <mergeCell ref="A148:B148"/>
    <mergeCell ref="C148:G148"/>
    <mergeCell ref="A149:B149"/>
    <mergeCell ref="C149:G149"/>
    <mergeCell ref="A150:B150"/>
    <mergeCell ref="C150:G150"/>
    <mergeCell ref="A151:B151"/>
    <mergeCell ref="C151:G151"/>
    <mergeCell ref="A152:B152"/>
    <mergeCell ref="C152:G152"/>
    <mergeCell ref="A153:B153"/>
    <mergeCell ref="C153:G153"/>
    <mergeCell ref="A154:B154"/>
    <mergeCell ref="C154:G154"/>
    <mergeCell ref="A155:B155"/>
    <mergeCell ref="C155:G155"/>
    <mergeCell ref="A156:B156"/>
    <mergeCell ref="C156:G156"/>
    <mergeCell ref="A157:B157"/>
    <mergeCell ref="C157:G157"/>
    <mergeCell ref="A158:B158"/>
    <mergeCell ref="C158:G158"/>
    <mergeCell ref="A159:B159"/>
    <mergeCell ref="C159:G159"/>
    <mergeCell ref="A160:B160"/>
    <mergeCell ref="C160:G160"/>
    <mergeCell ref="A161:B161"/>
    <mergeCell ref="A162:B162"/>
    <mergeCell ref="A163:B163"/>
    <mergeCell ref="A164:B164"/>
    <mergeCell ref="A165:B165"/>
    <mergeCell ref="A175:B175"/>
    <mergeCell ref="A176:B176"/>
    <mergeCell ref="A177:B177"/>
    <mergeCell ref="A178:B178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</mergeCells>
  <hyperlinks>
    <hyperlink ref="A5" location="'Q1'!A1" display="Quadre III-1.1." xr:uid="{00000000-0004-0000-0000-000000000000}"/>
    <hyperlink ref="A6" location="'G1 '!A1" display="Gràfic III-1.1" xr:uid="{00000000-0004-0000-0000-000001000000}"/>
    <hyperlink ref="A7" location="'Q2'!A1" display="Quadre III-1.2." xr:uid="{00000000-0004-0000-0000-000002000000}"/>
    <hyperlink ref="A8" location="'Q2'!A1" display="Gràfic III-1.2. " xr:uid="{00000000-0004-0000-0000-000003000000}"/>
    <hyperlink ref="A9" location="'Q3'!A1" display="Quadre III-1.3." xr:uid="{00000000-0004-0000-0000-000004000000}"/>
    <hyperlink ref="A10" location="'Q4'!A1" display="Quadre III-1.4. " xr:uid="{00000000-0004-0000-0000-000005000000}"/>
    <hyperlink ref="A11" location="'G3 '!A1" display="Gràfic III-1.3. " xr:uid="{00000000-0004-0000-0000-000006000000}"/>
    <hyperlink ref="A12" location="'Q5'!A1" display="Quadre III-1.5." xr:uid="{00000000-0004-0000-0000-000007000000}"/>
    <hyperlink ref="A13" location="'Q6'!A1" display="Quadre III-1.6. " xr:uid="{00000000-0004-0000-0000-000008000000}"/>
    <hyperlink ref="A14" location="'G4'!A1" display="Gràfic III.1.4. " xr:uid="{00000000-0004-0000-0000-000009000000}"/>
    <hyperlink ref="A15" location="'Q7'!A1" display="Quadre III-1.7" xr:uid="{00000000-0004-0000-0000-00000A000000}"/>
    <hyperlink ref="A16" location="'Q8'!A1" display="Quadre III-1.8." xr:uid="{00000000-0004-0000-0000-00000B000000}"/>
    <hyperlink ref="A17" location="'Q9'!A1" display="Quadre III-1.9. " xr:uid="{00000000-0004-0000-0000-00000C000000}"/>
    <hyperlink ref="A18" location="'G5'!A1" display="Gràfic III-1.5. " xr:uid="{00000000-0004-0000-0000-00000D000000}"/>
    <hyperlink ref="A19" location="'Q10'!A1" display="Quadre III-1.10. " xr:uid="{00000000-0004-0000-0000-00000E000000}"/>
    <hyperlink ref="A20" location="'G6'!A1" display="Gràfic III-1.6. " xr:uid="{00000000-0004-0000-0000-00000F000000}"/>
    <hyperlink ref="A21" location="'Q11'!A1" display="Quadre III-1.11. " xr:uid="{00000000-0004-0000-0000-000010000000}"/>
    <hyperlink ref="A22" location="'G7'!A1" display="Gràfic  III-1.7." xr:uid="{00000000-0004-0000-0000-000011000000}"/>
    <hyperlink ref="A23" location="'Q12'!A1" display="Quadre III-1.12. " xr:uid="{00000000-0004-0000-0000-000012000000}"/>
    <hyperlink ref="A24" location="'G8'!A1" display="Gràfic III-1.8. " xr:uid="{00000000-0004-0000-0000-000013000000}"/>
    <hyperlink ref="A25" location="'Q13'!A1" display="Quadre III-1.13. " xr:uid="{00000000-0004-0000-0000-000014000000}"/>
    <hyperlink ref="A26" location="'Q14'!A1" display="Quadre III-1.14. " xr:uid="{00000000-0004-0000-0000-000015000000}"/>
    <hyperlink ref="A27" location="'Q15'!A1" display="Quadre III-1.15. " xr:uid="{00000000-0004-0000-0000-000016000000}"/>
    <hyperlink ref="A28" location="'Q16'!A1" display="Quadre III-1.16. " xr:uid="{00000000-0004-0000-0000-000017000000}"/>
    <hyperlink ref="A29" location="'Q17'!A1" display="Quadre III-1.17. " xr:uid="{00000000-0004-0000-0000-000018000000}"/>
    <hyperlink ref="A30" location="'Q18'!A1" display="Quadre III-1.18. " xr:uid="{00000000-0004-0000-0000-000019000000}"/>
    <hyperlink ref="A31" location="'G9'!A1" display="Gràfic III-1.9. " xr:uid="{00000000-0004-0000-0000-00001A000000}"/>
    <hyperlink ref="A32" location="'Q19'!A1" display="Quadre III-1.19." xr:uid="{00000000-0004-0000-0000-00001B000000}"/>
    <hyperlink ref="A33" location="Q20G10!A1" display="Gràfic III-1.10. " xr:uid="{00000000-0004-0000-0000-00001C000000}"/>
    <hyperlink ref="A34" location="Q20G10!A1" display="Quadre III-1.20. " xr:uid="{00000000-0004-0000-0000-00001D000000}"/>
    <hyperlink ref="A35" location="'Q21'!A1" display="Quadre III-1.21. " xr:uid="{00000000-0004-0000-0000-00001E000000}"/>
    <hyperlink ref="A36" location="'G11'!A1" display="Gràfic III-1.11. " xr:uid="{00000000-0004-0000-0000-00001F000000}"/>
    <hyperlink ref="A37" location="'G12'!A1" display="Gràfic III-1.12. " xr:uid="{00000000-0004-0000-0000-000020000000}"/>
    <hyperlink ref="A38" location="'QA1'!A1" display="Quadre IIIA-1.1. " xr:uid="{00000000-0004-0000-0000-000021000000}"/>
    <hyperlink ref="A39" location="'QA2 '!A1" display="Quadre IIIA-1.2. " xr:uid="{00000000-0004-0000-0000-000022000000}"/>
    <hyperlink ref="A40" location="'QA3 '!A1" display="Quadre IIIA-1.3. " xr:uid="{00000000-0004-0000-0000-000023000000}"/>
    <hyperlink ref="A41" location="'QA4'!A1" display="Quadre IIIA-1.4. " xr:uid="{00000000-0004-0000-0000-000024000000}"/>
    <hyperlink ref="A42" location="'QA5'!A1" display="Quadre IIIA-1.5. " xr:uid="{00000000-0004-0000-0000-000025000000}"/>
    <hyperlink ref="A43" location="'QA6'!A1" display="Quadre IIIA-1.6." xr:uid="{00000000-0004-0000-0000-000026000000}"/>
  </hyperlink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Z998"/>
  <sheetViews>
    <sheetView zoomScaleNormal="100" workbookViewId="0">
      <selection activeCell="A16" sqref="A16:E16"/>
    </sheetView>
  </sheetViews>
  <sheetFormatPr baseColWidth="10" defaultColWidth="12.625" defaultRowHeight="14.25"/>
  <cols>
    <col min="1" max="1" width="25.125" customWidth="1"/>
    <col min="2" max="2" width="13.375" customWidth="1"/>
    <col min="3" max="3" width="16.375" customWidth="1"/>
    <col min="4" max="9" width="13.375" customWidth="1"/>
    <col min="10" max="26" width="9" customWidth="1"/>
  </cols>
  <sheetData>
    <row r="1" spans="1:26" ht="35.25" customHeight="1">
      <c r="A1" s="272" t="s">
        <v>212</v>
      </c>
      <c r="B1" s="272"/>
      <c r="C1" s="272"/>
      <c r="D1" s="272"/>
      <c r="E1" s="272"/>
      <c r="F1" s="80"/>
      <c r="G1" s="80"/>
      <c r="H1" s="80"/>
      <c r="I1" s="80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</row>
    <row r="2" spans="1:26" ht="15" customHeight="1">
      <c r="A2" s="82"/>
      <c r="B2" s="83" t="s">
        <v>213</v>
      </c>
      <c r="C2" s="83" t="s">
        <v>214</v>
      </c>
      <c r="D2" s="83" t="s">
        <v>215</v>
      </c>
      <c r="E2" s="83" t="s">
        <v>216</v>
      </c>
      <c r="F2" s="2"/>
      <c r="G2" s="84"/>
      <c r="H2" s="84"/>
      <c r="I2" s="2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15" customHeight="1">
      <c r="A3" s="86" t="s">
        <v>217</v>
      </c>
      <c r="B3" s="64">
        <v>1218971</v>
      </c>
      <c r="C3" s="87">
        <f t="shared" ref="C3:C14" si="0">(B3-$B$15)/$B$15</f>
        <v>4.0483362539829953E-2</v>
      </c>
      <c r="D3" s="64">
        <v>1181833</v>
      </c>
      <c r="E3" s="13">
        <f t="shared" ref="E3:E14" si="1">(D3-$D$15)/$D$15</f>
        <v>2.8163659457484384E-2</v>
      </c>
      <c r="F3" s="49"/>
      <c r="G3" s="16"/>
      <c r="H3" s="16"/>
      <c r="I3" s="16"/>
    </row>
    <row r="4" spans="1:26" ht="15" customHeight="1">
      <c r="A4" s="86" t="s">
        <v>218</v>
      </c>
      <c r="B4" s="64">
        <v>1229268</v>
      </c>
      <c r="C4" s="87">
        <f t="shared" si="0"/>
        <v>4.9272625930076829E-2</v>
      </c>
      <c r="D4" s="64">
        <v>1233599</v>
      </c>
      <c r="E4" s="13">
        <f t="shared" si="1"/>
        <v>7.3198719398674159E-2</v>
      </c>
      <c r="F4" s="16"/>
      <c r="G4" s="16"/>
      <c r="H4" s="16"/>
      <c r="I4" s="16"/>
    </row>
    <row r="5" spans="1:26" ht="15" customHeight="1">
      <c r="A5" s="86" t="s">
        <v>219</v>
      </c>
      <c r="B5" s="64">
        <v>1250733</v>
      </c>
      <c r="C5" s="87">
        <f t="shared" si="0"/>
        <v>6.759461667220068E-2</v>
      </c>
      <c r="D5" s="64">
        <v>1553461</v>
      </c>
      <c r="E5" s="13">
        <f t="shared" si="1"/>
        <v>0.35147025559828093</v>
      </c>
      <c r="F5" s="16"/>
      <c r="G5" s="16"/>
      <c r="H5" s="16"/>
      <c r="I5" s="16"/>
    </row>
    <row r="6" spans="1:26" ht="15" customHeight="1">
      <c r="A6" s="86" t="s">
        <v>220</v>
      </c>
      <c r="B6" s="64">
        <v>1313164</v>
      </c>
      <c r="C6" s="87">
        <f t="shared" si="0"/>
        <v>0.12088416729048784</v>
      </c>
      <c r="D6" s="64">
        <v>1770588</v>
      </c>
      <c r="E6" s="13">
        <f t="shared" si="1"/>
        <v>0.54036504097576255</v>
      </c>
      <c r="F6" s="16"/>
      <c r="G6" s="16"/>
      <c r="H6" s="16"/>
      <c r="I6" s="16"/>
    </row>
    <row r="7" spans="1:26" ht="15" customHeight="1">
      <c r="A7" s="86" t="s">
        <v>221</v>
      </c>
      <c r="B7" s="88">
        <v>1530282</v>
      </c>
      <c r="C7" s="89">
        <f t="shared" si="0"/>
        <v>0.30621069819887103</v>
      </c>
      <c r="D7" s="88">
        <v>1985118</v>
      </c>
      <c r="E7" s="90">
        <f t="shared" si="1"/>
        <v>0.72700050458476151</v>
      </c>
      <c r="F7" s="16"/>
      <c r="G7" s="16"/>
      <c r="H7" s="16"/>
      <c r="I7" s="16"/>
    </row>
    <row r="8" spans="1:26" ht="15" customHeight="1">
      <c r="A8" s="86" t="s">
        <v>222</v>
      </c>
      <c r="B8" s="64">
        <v>1473406</v>
      </c>
      <c r="C8" s="87">
        <f t="shared" si="0"/>
        <v>0.25766275757697327</v>
      </c>
      <c r="D8" s="64">
        <v>1942165</v>
      </c>
      <c r="E8" s="13">
        <f t="shared" si="1"/>
        <v>0.68963252309780243</v>
      </c>
      <c r="F8" s="16"/>
      <c r="G8" s="16"/>
      <c r="H8" s="16"/>
      <c r="I8" s="16"/>
    </row>
    <row r="9" spans="1:26" ht="15" customHeight="1">
      <c r="A9" s="86" t="s">
        <v>223</v>
      </c>
      <c r="B9" s="64">
        <v>1254657</v>
      </c>
      <c r="C9" s="87">
        <f t="shared" si="0"/>
        <v>7.0944045587741977E-2</v>
      </c>
      <c r="D9" s="64">
        <v>1794927</v>
      </c>
      <c r="E9" s="13">
        <f t="shared" si="1"/>
        <v>0.56153933151218838</v>
      </c>
      <c r="F9" s="16"/>
      <c r="G9" s="16"/>
      <c r="H9" s="16"/>
      <c r="I9" s="16"/>
    </row>
    <row r="10" spans="1:26" ht="15" customHeight="1">
      <c r="A10" s="86" t="s">
        <v>224</v>
      </c>
      <c r="B10" s="64">
        <v>1243887</v>
      </c>
      <c r="C10" s="87">
        <f t="shared" si="0"/>
        <v>6.1751041148297589E-2</v>
      </c>
      <c r="D10" s="64">
        <v>1602785</v>
      </c>
      <c r="E10" s="13">
        <f t="shared" si="1"/>
        <v>0.39438083969864113</v>
      </c>
      <c r="F10" s="16"/>
      <c r="G10" s="16"/>
      <c r="H10" s="16"/>
      <c r="I10" s="16"/>
    </row>
    <row r="11" spans="1:26" ht="15" customHeight="1">
      <c r="A11" s="86" t="s">
        <v>225</v>
      </c>
      <c r="B11" s="64">
        <v>1242682</v>
      </c>
      <c r="C11" s="87">
        <f t="shared" si="0"/>
        <v>6.0722483084274331E-2</v>
      </c>
      <c r="D11" s="64">
        <v>1456009</v>
      </c>
      <c r="E11" s="13">
        <f t="shared" si="1"/>
        <v>0.26668957597480558</v>
      </c>
      <c r="F11" s="16"/>
      <c r="G11" s="16"/>
      <c r="H11" s="16"/>
      <c r="I11" s="16"/>
    </row>
    <row r="12" spans="1:26" ht="15" customHeight="1">
      <c r="A12" s="86" t="s">
        <v>226</v>
      </c>
      <c r="B12" s="64">
        <v>1260420</v>
      </c>
      <c r="C12" s="87">
        <f t="shared" si="0"/>
        <v>7.5863199216759436E-2</v>
      </c>
      <c r="D12" s="64">
        <v>1271485</v>
      </c>
      <c r="E12" s="13">
        <f t="shared" si="1"/>
        <v>0.10615854401197083</v>
      </c>
      <c r="F12" s="16"/>
      <c r="G12" s="16"/>
      <c r="H12" s="16"/>
      <c r="I12" s="16"/>
    </row>
    <row r="13" spans="1:26" ht="15" customHeight="1">
      <c r="A13" s="86" t="s">
        <v>227</v>
      </c>
      <c r="B13" s="64">
        <v>1241542</v>
      </c>
      <c r="C13" s="87">
        <f t="shared" si="0"/>
        <v>5.9749407405447347E-2</v>
      </c>
      <c r="D13" s="64">
        <v>1212378</v>
      </c>
      <c r="E13" s="13">
        <f t="shared" si="1"/>
        <v>5.4737006942390337E-2</v>
      </c>
      <c r="F13" s="16"/>
      <c r="G13" s="16"/>
      <c r="H13" s="16"/>
      <c r="I13" s="16"/>
    </row>
    <row r="14" spans="1:26" ht="15" customHeight="1">
      <c r="A14" s="86" t="s">
        <v>228</v>
      </c>
      <c r="B14" s="64">
        <v>1197276</v>
      </c>
      <c r="C14" s="87">
        <f t="shared" si="0"/>
        <v>2.1965049511626974E-2</v>
      </c>
      <c r="D14" s="64">
        <v>1175519</v>
      </c>
      <c r="E14" s="13">
        <f t="shared" si="1"/>
        <v>2.2670645346510535E-2</v>
      </c>
      <c r="F14" s="16"/>
      <c r="G14" s="16"/>
      <c r="H14" s="16"/>
      <c r="I14" s="16"/>
    </row>
    <row r="15" spans="1:26" ht="27.75" customHeight="1">
      <c r="A15" s="91" t="s">
        <v>229</v>
      </c>
      <c r="B15" s="92">
        <v>1171543</v>
      </c>
      <c r="C15" s="93"/>
      <c r="D15" s="92">
        <v>1149460</v>
      </c>
      <c r="E15" s="94"/>
    </row>
    <row r="16" spans="1:26" ht="14.25" customHeight="1">
      <c r="A16" s="273" t="s">
        <v>132</v>
      </c>
      <c r="B16" s="273"/>
      <c r="C16" s="273"/>
      <c r="D16" s="273"/>
      <c r="E16" s="273"/>
    </row>
    <row r="17" spans="1:5" ht="14.25" customHeight="1">
      <c r="A17" s="274" t="s">
        <v>230</v>
      </c>
      <c r="B17" s="274"/>
      <c r="C17" s="274"/>
      <c r="D17" s="274"/>
      <c r="E17" s="274"/>
    </row>
    <row r="18" spans="1:5" ht="14.25" customHeight="1"/>
    <row r="19" spans="1:5" ht="14.25" customHeight="1"/>
    <row r="20" spans="1:5" ht="14.25" customHeight="1"/>
    <row r="21" spans="1:5" ht="14.25" customHeight="1"/>
    <row r="22" spans="1:5" ht="14.25" customHeight="1"/>
    <row r="23" spans="1:5" ht="14.25" customHeight="1"/>
    <row r="24" spans="1:5" ht="14.25" customHeight="1"/>
    <row r="25" spans="1:5" ht="14.25" customHeight="1"/>
    <row r="26" spans="1:5" ht="14.25" customHeight="1"/>
    <row r="27" spans="1:5" ht="14.25" customHeight="1"/>
    <row r="28" spans="1:5" ht="14.25" customHeight="1"/>
    <row r="29" spans="1:5" ht="14.25" customHeight="1"/>
    <row r="30" spans="1:5" ht="14.25" customHeight="1"/>
    <row r="31" spans="1:5" ht="14.25" customHeight="1"/>
    <row r="32" spans="1: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3">
    <mergeCell ref="A1:E1"/>
    <mergeCell ref="A16:E16"/>
    <mergeCell ref="A17:E17"/>
  </mergeCells>
  <pageMargins left="0.7" right="0.7" top="0.75" bottom="0.75" header="0.51180555555555496" footer="0.51180555555555496"/>
  <pageSetup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W1002"/>
  <sheetViews>
    <sheetView zoomScaleNormal="100" workbookViewId="0">
      <selection sqref="A1:C1"/>
    </sheetView>
  </sheetViews>
  <sheetFormatPr baseColWidth="10" defaultColWidth="12.625" defaultRowHeight="14.25"/>
  <cols>
    <col min="1" max="23" width="11.125" customWidth="1"/>
    <col min="24" max="26" width="9" customWidth="1"/>
  </cols>
  <sheetData>
    <row r="1" spans="1:23" ht="26.25" customHeight="1">
      <c r="A1" s="275" t="s">
        <v>231</v>
      </c>
      <c r="B1" s="275"/>
      <c r="C1" s="275"/>
      <c r="D1" s="2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70" t="s">
        <v>232</v>
      </c>
      <c r="B2" s="22" t="s">
        <v>161</v>
      </c>
      <c r="C2" s="21" t="s">
        <v>233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25">
        <v>2000</v>
      </c>
      <c r="B3" s="14">
        <v>9503</v>
      </c>
      <c r="C3" s="95">
        <v>397632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25">
        <v>2001</v>
      </c>
      <c r="B4" s="14">
        <v>9858</v>
      </c>
      <c r="C4" s="95">
        <v>406380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25">
        <v>2002</v>
      </c>
      <c r="B5" s="14">
        <v>10420</v>
      </c>
      <c r="C5" s="95">
        <v>418846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25">
        <v>2003</v>
      </c>
      <c r="B6" s="14">
        <v>10655</v>
      </c>
      <c r="C6" s="95">
        <v>441881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25">
        <v>2004</v>
      </c>
      <c r="B7" s="14">
        <v>10792</v>
      </c>
      <c r="C7" s="95">
        <v>454591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25">
        <v>2005</v>
      </c>
      <c r="B8" s="14">
        <v>10926</v>
      </c>
      <c r="C8" s="95">
        <v>466371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25">
        <v>2006</v>
      </c>
      <c r="B9" s="14">
        <v>11675</v>
      </c>
      <c r="C9" s="95">
        <v>482957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25">
        <v>2007</v>
      </c>
      <c r="B10" s="14">
        <v>11918</v>
      </c>
      <c r="C10" s="95">
        <v>492527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25">
        <v>2008</v>
      </c>
      <c r="B11" s="14">
        <v>12713</v>
      </c>
      <c r="C11" s="95">
        <v>519779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25">
        <v>2009</v>
      </c>
      <c r="B12" s="14">
        <v>12044</v>
      </c>
      <c r="C12" s="95">
        <v>494997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25">
        <v>2010</v>
      </c>
      <c r="B13" s="14">
        <v>11967</v>
      </c>
      <c r="C13" s="95">
        <v>486575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25">
        <v>2011</v>
      </c>
      <c r="B14" s="14">
        <v>11265</v>
      </c>
      <c r="C14" s="95">
        <v>471999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25">
        <v>2012</v>
      </c>
      <c r="B15" s="14">
        <v>11002</v>
      </c>
      <c r="C15" s="95">
        <v>454648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25">
        <v>2013</v>
      </c>
      <c r="B16" s="14">
        <v>10532</v>
      </c>
      <c r="C16" s="95">
        <v>425715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25">
        <v>2014</v>
      </c>
      <c r="B17" s="14">
        <v>10673</v>
      </c>
      <c r="C17" s="95">
        <v>427595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25">
        <v>2015</v>
      </c>
      <c r="B18" s="14">
        <v>10597</v>
      </c>
      <c r="C18" s="95">
        <v>420290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25">
        <v>2016</v>
      </c>
      <c r="B19" s="14">
        <v>10616</v>
      </c>
      <c r="C19" s="95">
        <v>410583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25">
        <v>2017</v>
      </c>
      <c r="B20" s="14">
        <v>10288</v>
      </c>
      <c r="C20" s="95">
        <v>393181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1.25" customHeight="1">
      <c r="A21" s="25">
        <v>2018</v>
      </c>
      <c r="B21" s="14">
        <v>10285</v>
      </c>
      <c r="C21" s="95">
        <v>372777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1.25" customHeight="1">
      <c r="A22" s="25">
        <v>2019</v>
      </c>
      <c r="B22" s="14">
        <v>9681</v>
      </c>
      <c r="C22" s="95">
        <v>360617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1.25" customHeight="1">
      <c r="A23" s="276" t="s">
        <v>234</v>
      </c>
      <c r="B23" s="276"/>
      <c r="C23" s="276"/>
      <c r="D23" s="10">
        <f>C11-C22</f>
        <v>159162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1.25" customHeight="1">
      <c r="A24" s="276"/>
      <c r="B24" s="276"/>
      <c r="C24" s="276"/>
      <c r="D24" s="10">
        <f>B11-B22</f>
        <v>3032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22.5" customHeight="1">
      <c r="A25" s="2"/>
      <c r="B25" s="2"/>
      <c r="C25" s="10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 ht="11.25" customHeight="1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">
    <mergeCell ref="A1:C1"/>
    <mergeCell ref="A23:C24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W1001"/>
  <sheetViews>
    <sheetView zoomScaleNormal="100" workbookViewId="0">
      <selection sqref="A1:C1"/>
    </sheetView>
  </sheetViews>
  <sheetFormatPr baseColWidth="10" defaultColWidth="12.625" defaultRowHeight="14.25"/>
  <cols>
    <col min="1" max="23" width="11.125" customWidth="1"/>
    <col min="24" max="26" width="9" customWidth="1"/>
  </cols>
  <sheetData>
    <row r="1" spans="1:23" ht="22.5" customHeight="1">
      <c r="A1" s="269" t="s">
        <v>235</v>
      </c>
      <c r="B1" s="269"/>
      <c r="C1" s="269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96"/>
      <c r="B2" s="63" t="s">
        <v>88</v>
      </c>
      <c r="C2" s="63" t="s">
        <v>161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25">
        <v>1980</v>
      </c>
      <c r="B3" s="23">
        <v>28.2</v>
      </c>
      <c r="C3" s="23">
        <v>27.62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25">
        <v>1985</v>
      </c>
      <c r="B4" s="23">
        <v>28.45</v>
      </c>
      <c r="C4" s="23">
        <v>28.11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25">
        <v>1990</v>
      </c>
      <c r="B5" s="23">
        <v>28.86</v>
      </c>
      <c r="C5" s="23">
        <v>28.47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25">
        <v>1995</v>
      </c>
      <c r="B6" s="23">
        <v>29.96</v>
      </c>
      <c r="C6" s="23">
        <v>29.73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25">
        <v>2000</v>
      </c>
      <c r="B7" s="23">
        <v>30.72</v>
      </c>
      <c r="C7" s="23">
        <v>30.26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25">
        <v>2005</v>
      </c>
      <c r="B8" s="97">
        <v>30.915821000000001</v>
      </c>
      <c r="C8" s="97">
        <v>30.406922000000002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25">
        <v>2010</v>
      </c>
      <c r="B9" s="97">
        <v>31.204377000000001</v>
      </c>
      <c r="C9" s="97">
        <v>30.784607000000001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25">
        <v>2015</v>
      </c>
      <c r="B10" s="97">
        <v>31.899652</v>
      </c>
      <c r="C10" s="97">
        <v>31.618037000000001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25">
        <v>2016</v>
      </c>
      <c r="B11" s="97">
        <v>31.997702</v>
      </c>
      <c r="C11" s="97">
        <v>31.552726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98">
        <v>2017</v>
      </c>
      <c r="B12" s="99">
        <v>32.08</v>
      </c>
      <c r="C12" s="99">
        <v>31.68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98">
        <v>2018</v>
      </c>
      <c r="B13" s="99">
        <v>32.200000000000003</v>
      </c>
      <c r="C13" s="99">
        <v>31.83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100">
        <v>2019</v>
      </c>
      <c r="B14" s="101">
        <v>32.25</v>
      </c>
      <c r="C14" s="101">
        <v>31.74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25.5" customHeight="1">
      <c r="A15" s="277" t="s">
        <v>236</v>
      </c>
      <c r="B15" s="277"/>
      <c r="C15" s="277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69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4.25" customHeight="1"/>
    <row r="20" spans="1:23" ht="14.25" customHeight="1"/>
    <row r="21" spans="1:23" ht="14.25" customHeight="1"/>
    <row r="22" spans="1:23" ht="14.25" customHeight="1"/>
    <row r="23" spans="1:23" ht="14.25" customHeight="1"/>
    <row r="24" spans="1:23" ht="14.25" customHeight="1"/>
    <row r="25" spans="1:23" ht="14.25" customHeight="1"/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C1"/>
    <mergeCell ref="A15:C15"/>
  </mergeCells>
  <pageMargins left="0.75" right="0.75" top="1.39375" bottom="1.39375" header="0.51180555555555496" footer="0.51180555555555496"/>
  <pageSetup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W1001"/>
  <sheetViews>
    <sheetView zoomScaleNormal="100" workbookViewId="0">
      <selection sqref="A1:C1"/>
    </sheetView>
  </sheetViews>
  <sheetFormatPr baseColWidth="10" defaultColWidth="12.625" defaultRowHeight="14.25"/>
  <cols>
    <col min="1" max="1" width="11.125" customWidth="1"/>
    <col min="2" max="3" width="12.375" customWidth="1"/>
    <col min="4" max="23" width="11.125" customWidth="1"/>
    <col min="24" max="26" width="9" customWidth="1"/>
  </cols>
  <sheetData>
    <row r="1" spans="1:23" ht="22.5" customHeight="1">
      <c r="A1" s="269" t="s">
        <v>237</v>
      </c>
      <c r="B1" s="269"/>
      <c r="C1" s="269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96"/>
      <c r="B2" s="63" t="s">
        <v>88</v>
      </c>
      <c r="C2" s="63" t="s">
        <v>161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25">
        <v>1980</v>
      </c>
      <c r="B3" s="97">
        <v>2.214963</v>
      </c>
      <c r="C3" s="97">
        <v>2.1945939999999999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25">
        <v>1985</v>
      </c>
      <c r="B4" s="97">
        <v>1.6384350000000001</v>
      </c>
      <c r="C4" s="97">
        <v>1.8263180000000001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25">
        <v>1990</v>
      </c>
      <c r="B5" s="97">
        <v>1.3590009999999999</v>
      </c>
      <c r="C5" s="97">
        <v>1.621359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25">
        <v>1995</v>
      </c>
      <c r="B6" s="97">
        <v>1.15523</v>
      </c>
      <c r="C6" s="97">
        <v>1.2543139999999999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25">
        <v>2000</v>
      </c>
      <c r="B7" s="97">
        <v>1.2120820000000001</v>
      </c>
      <c r="C7" s="97">
        <v>1.368992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25">
        <v>2005</v>
      </c>
      <c r="B8" s="97">
        <v>1.3282449999999999</v>
      </c>
      <c r="C8" s="97">
        <v>1.3500730000000001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25">
        <v>2010</v>
      </c>
      <c r="B9" s="97">
        <v>1.3690340000000001</v>
      </c>
      <c r="C9" s="97">
        <v>1.347593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25">
        <v>2015</v>
      </c>
      <c r="B10" s="97">
        <v>1.3336380000000001</v>
      </c>
      <c r="C10" s="97">
        <v>1.238386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2" customHeight="1">
      <c r="A11" s="25">
        <v>2016</v>
      </c>
      <c r="B11" s="97">
        <v>1.3379989999999999</v>
      </c>
      <c r="C11" s="97">
        <v>1.2550570000000001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98">
        <v>2017</v>
      </c>
      <c r="B12" s="99">
        <v>1.31</v>
      </c>
      <c r="C12" s="99">
        <v>1.22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98">
        <v>2018</v>
      </c>
      <c r="B13" s="99">
        <v>1.26</v>
      </c>
      <c r="C13" s="99">
        <v>1.22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100">
        <v>2019</v>
      </c>
      <c r="B14" s="101">
        <v>1.24</v>
      </c>
      <c r="C14" s="101">
        <v>1.1399999999999999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27" customHeight="1">
      <c r="A15" s="277" t="s">
        <v>236</v>
      </c>
      <c r="B15" s="277"/>
      <c r="C15" s="277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27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3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4.25" customHeight="1"/>
    <row r="20" spans="1:23" ht="14.25" customHeight="1"/>
    <row r="21" spans="1:23" ht="14.25" customHeight="1"/>
    <row r="22" spans="1:23" ht="14.25" customHeight="1"/>
    <row r="23" spans="1:23" ht="14.25" customHeight="1"/>
    <row r="24" spans="1:23" ht="14.25" customHeight="1"/>
    <row r="25" spans="1:23" ht="14.25" customHeight="1"/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C1"/>
    <mergeCell ref="A15:C15"/>
  </mergeCells>
  <pageMargins left="0.75" right="0.75" top="1.39375" bottom="1.39375" header="0.51180555555555496" footer="0.51180555555555496"/>
  <pageSetup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V1001"/>
  <sheetViews>
    <sheetView zoomScaleNormal="100" workbookViewId="0">
      <selection sqref="A1:O1"/>
    </sheetView>
  </sheetViews>
  <sheetFormatPr baseColWidth="10" defaultColWidth="12.625" defaultRowHeight="14.25"/>
  <cols>
    <col min="1" max="1" width="6.125" customWidth="1"/>
    <col min="2" max="15" width="8.625" customWidth="1"/>
    <col min="16" max="22" width="11.625" customWidth="1"/>
  </cols>
  <sheetData>
    <row r="1" spans="1:22" ht="11.25" customHeight="1">
      <c r="A1" s="278" t="s">
        <v>238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  <c r="L1" s="278"/>
      <c r="M1" s="278"/>
      <c r="N1" s="278"/>
      <c r="O1" s="278"/>
      <c r="P1" s="20"/>
      <c r="Q1" s="20"/>
      <c r="R1" s="20"/>
      <c r="S1" s="20"/>
      <c r="T1" s="20"/>
      <c r="U1" s="20"/>
      <c r="V1" s="20"/>
    </row>
    <row r="2" spans="1:22" ht="11.25" customHeight="1">
      <c r="A2" s="102"/>
      <c r="B2" s="103" t="s">
        <v>144</v>
      </c>
      <c r="C2" s="103" t="s">
        <v>88</v>
      </c>
      <c r="D2" s="103" t="s">
        <v>239</v>
      </c>
      <c r="E2" s="103" t="s">
        <v>186</v>
      </c>
      <c r="F2" s="103" t="s">
        <v>240</v>
      </c>
      <c r="G2" s="103" t="s">
        <v>241</v>
      </c>
      <c r="H2" s="103" t="s">
        <v>242</v>
      </c>
      <c r="I2" s="103" t="s">
        <v>243</v>
      </c>
      <c r="J2" s="103" t="s">
        <v>244</v>
      </c>
      <c r="K2" s="103" t="s">
        <v>245</v>
      </c>
      <c r="L2" s="103" t="s">
        <v>246</v>
      </c>
      <c r="M2" s="103" t="s">
        <v>247</v>
      </c>
      <c r="N2" s="103" t="s">
        <v>248</v>
      </c>
      <c r="O2" s="103" t="s">
        <v>249</v>
      </c>
      <c r="P2" s="20"/>
      <c r="Q2" s="20"/>
      <c r="R2" s="20"/>
      <c r="S2" s="20"/>
      <c r="T2" s="20"/>
      <c r="U2" s="20"/>
      <c r="V2" s="20"/>
    </row>
    <row r="3" spans="1:22" ht="11.25" customHeight="1">
      <c r="A3" s="98">
        <v>2007</v>
      </c>
      <c r="B3" s="40">
        <v>11918</v>
      </c>
      <c r="C3" s="40">
        <v>8553</v>
      </c>
      <c r="D3" s="104">
        <f t="shared" ref="D3:D12" si="0">C3*100/B3</f>
        <v>71.765396878670913</v>
      </c>
      <c r="E3" s="40">
        <f t="shared" ref="E3:E12" si="1">B3-C3</f>
        <v>3365</v>
      </c>
      <c r="F3" s="104">
        <f t="shared" ref="F3:F12" si="2">E3*100/B3</f>
        <v>28.234603121329084</v>
      </c>
      <c r="G3" s="40">
        <v>1013</v>
      </c>
      <c r="H3" s="104">
        <v>8.4997482799127404</v>
      </c>
      <c r="I3" s="104">
        <v>30.104011887072801</v>
      </c>
      <c r="J3" s="40">
        <v>944</v>
      </c>
      <c r="K3" s="104">
        <v>7.9207920792079198</v>
      </c>
      <c r="L3" s="104">
        <v>28.053491827637401</v>
      </c>
      <c r="M3" s="40">
        <v>1196</v>
      </c>
      <c r="N3" s="104">
        <v>10.0352408122168</v>
      </c>
      <c r="O3" s="104">
        <v>35.542347696879602</v>
      </c>
      <c r="P3" s="20"/>
      <c r="Q3" s="20"/>
      <c r="R3" s="20"/>
      <c r="S3" s="20"/>
      <c r="T3" s="20"/>
      <c r="U3" s="20"/>
      <c r="V3" s="20"/>
    </row>
    <row r="4" spans="1:22" ht="11.25" customHeight="1">
      <c r="A4" s="98">
        <v>2008</v>
      </c>
      <c r="B4" s="40">
        <v>12713</v>
      </c>
      <c r="C4" s="40">
        <v>8676</v>
      </c>
      <c r="D4" s="104">
        <f t="shared" si="0"/>
        <v>68.245103437426252</v>
      </c>
      <c r="E4" s="40">
        <f t="shared" si="1"/>
        <v>4037</v>
      </c>
      <c r="F4" s="104">
        <f t="shared" si="2"/>
        <v>31.754896562573744</v>
      </c>
      <c r="G4" s="40">
        <v>1180</v>
      </c>
      <c r="H4" s="104">
        <v>9.2818374891842996</v>
      </c>
      <c r="I4" s="104">
        <v>29.2296259598712</v>
      </c>
      <c r="J4" s="40">
        <v>1228</v>
      </c>
      <c r="K4" s="104">
        <v>9.6594037599307807</v>
      </c>
      <c r="L4" s="104">
        <v>30.4186276938321</v>
      </c>
      <c r="M4" s="40">
        <v>1350</v>
      </c>
      <c r="N4" s="104">
        <v>10.6190513647448</v>
      </c>
      <c r="O4" s="104">
        <v>33.440673767649201</v>
      </c>
      <c r="P4" s="20"/>
      <c r="Q4" s="20"/>
      <c r="R4" s="20"/>
      <c r="S4" s="20"/>
      <c r="T4" s="20"/>
      <c r="U4" s="20"/>
      <c r="V4" s="20"/>
    </row>
    <row r="5" spans="1:22" ht="11.25" customHeight="1">
      <c r="A5" s="98">
        <v>2009</v>
      </c>
      <c r="B5" s="40">
        <v>12044</v>
      </c>
      <c r="C5" s="40">
        <v>8104</v>
      </c>
      <c r="D5" s="104">
        <f t="shared" si="0"/>
        <v>67.286615742278315</v>
      </c>
      <c r="E5" s="40">
        <f t="shared" si="1"/>
        <v>3940</v>
      </c>
      <c r="F5" s="104">
        <f t="shared" si="2"/>
        <v>32.713384257721685</v>
      </c>
      <c r="G5" s="40">
        <v>1104</v>
      </c>
      <c r="H5" s="104">
        <v>9.1663899036864809</v>
      </c>
      <c r="I5" s="104">
        <v>28.020304568527902</v>
      </c>
      <c r="J5" s="40">
        <v>1324</v>
      </c>
      <c r="K5" s="104">
        <v>10.9930255728994</v>
      </c>
      <c r="L5" s="104">
        <v>33.604060913705602</v>
      </c>
      <c r="M5" s="40">
        <v>1213</v>
      </c>
      <c r="N5" s="104">
        <v>10.071404848887401</v>
      </c>
      <c r="O5" s="104">
        <v>30.786802030456801</v>
      </c>
      <c r="P5" s="20"/>
      <c r="Q5" s="20"/>
      <c r="R5" s="20"/>
      <c r="S5" s="20"/>
      <c r="T5" s="20"/>
      <c r="U5" s="20"/>
      <c r="V5" s="20"/>
    </row>
    <row r="6" spans="1:22" ht="11.25" customHeight="1">
      <c r="A6" s="98">
        <v>2010</v>
      </c>
      <c r="B6" s="40">
        <v>11967</v>
      </c>
      <c r="C6" s="40">
        <v>8254</v>
      </c>
      <c r="D6" s="104">
        <f t="shared" si="0"/>
        <v>68.973009108381376</v>
      </c>
      <c r="E6" s="40">
        <f t="shared" si="1"/>
        <v>3713</v>
      </c>
      <c r="F6" s="104">
        <f t="shared" si="2"/>
        <v>31.026990891618617</v>
      </c>
      <c r="G6" s="40">
        <v>1088</v>
      </c>
      <c r="H6" s="104">
        <v>9.0916687557449691</v>
      </c>
      <c r="I6" s="104">
        <v>29.302450848370601</v>
      </c>
      <c r="J6" s="40">
        <v>1347</v>
      </c>
      <c r="K6" s="104">
        <v>11.255953873151199</v>
      </c>
      <c r="L6" s="104">
        <v>36.277942364664703</v>
      </c>
      <c r="M6" s="40">
        <v>962</v>
      </c>
      <c r="N6" s="104">
        <v>8.0387732932230307</v>
      </c>
      <c r="O6" s="104">
        <v>25.908968489092398</v>
      </c>
      <c r="P6" s="20"/>
      <c r="Q6" s="20"/>
      <c r="R6" s="20"/>
      <c r="S6" s="20"/>
      <c r="T6" s="20"/>
      <c r="U6" s="20"/>
      <c r="V6" s="20"/>
    </row>
    <row r="7" spans="1:22" ht="11.25" customHeight="1">
      <c r="A7" s="98">
        <v>2011</v>
      </c>
      <c r="B7" s="40">
        <v>11265</v>
      </c>
      <c r="C7" s="40">
        <v>7991</v>
      </c>
      <c r="D7" s="104">
        <f t="shared" si="0"/>
        <v>70.93652907234798</v>
      </c>
      <c r="E7" s="40">
        <f t="shared" si="1"/>
        <v>3274</v>
      </c>
      <c r="F7" s="104">
        <f t="shared" si="2"/>
        <v>29.06347092765202</v>
      </c>
      <c r="G7" s="40">
        <v>985</v>
      </c>
      <c r="H7" s="104">
        <v>8.7438970261873106</v>
      </c>
      <c r="I7" s="104">
        <v>30.085522296884498</v>
      </c>
      <c r="J7" s="40">
        <v>1132</v>
      </c>
      <c r="K7" s="104">
        <v>10.048823790501601</v>
      </c>
      <c r="L7" s="104">
        <v>34.575442883323099</v>
      </c>
      <c r="M7" s="40">
        <v>832</v>
      </c>
      <c r="N7" s="104">
        <v>7.3857079449622702</v>
      </c>
      <c r="O7" s="104">
        <v>25.412339645693301</v>
      </c>
      <c r="P7" s="20"/>
      <c r="Q7" s="20"/>
      <c r="R7" s="20"/>
      <c r="S7" s="20"/>
      <c r="T7" s="20"/>
      <c r="U7" s="20"/>
      <c r="V7" s="20"/>
    </row>
    <row r="8" spans="1:22" ht="11.25" customHeight="1">
      <c r="A8" s="98">
        <v>2012</v>
      </c>
      <c r="B8" s="40">
        <v>11002</v>
      </c>
      <c r="C8" s="40">
        <v>7775</v>
      </c>
      <c r="D8" s="104">
        <f t="shared" si="0"/>
        <v>70.668969278313028</v>
      </c>
      <c r="E8" s="40">
        <f t="shared" si="1"/>
        <v>3227</v>
      </c>
      <c r="F8" s="104">
        <f t="shared" si="2"/>
        <v>29.331030721686965</v>
      </c>
      <c r="G8" s="40">
        <v>1065</v>
      </c>
      <c r="H8" s="104">
        <v>9.6800581712415905</v>
      </c>
      <c r="I8" s="104">
        <v>33.002788968081802</v>
      </c>
      <c r="J8" s="40">
        <v>1118</v>
      </c>
      <c r="K8" s="104">
        <v>10.161788765679001</v>
      </c>
      <c r="L8" s="104">
        <v>34.6451812829253</v>
      </c>
      <c r="M8" s="40">
        <v>730</v>
      </c>
      <c r="N8" s="104">
        <v>6.6351572441374298</v>
      </c>
      <c r="O8" s="104">
        <v>22.621629996901099</v>
      </c>
      <c r="P8" s="20"/>
      <c r="Q8" s="20"/>
      <c r="R8" s="20"/>
      <c r="S8" s="20"/>
      <c r="T8" s="20"/>
      <c r="U8" s="20"/>
      <c r="V8" s="20"/>
    </row>
    <row r="9" spans="1:22" ht="11.25" customHeight="1">
      <c r="A9" s="98">
        <v>2013</v>
      </c>
      <c r="B9" s="40">
        <v>10532</v>
      </c>
      <c r="C9" s="40">
        <v>7505</v>
      </c>
      <c r="D9" s="104">
        <f t="shared" si="0"/>
        <v>71.259020129130263</v>
      </c>
      <c r="E9" s="40">
        <f t="shared" si="1"/>
        <v>3027</v>
      </c>
      <c r="F9" s="104">
        <f t="shared" si="2"/>
        <v>28.740979870869729</v>
      </c>
      <c r="G9" s="40">
        <v>1007</v>
      </c>
      <c r="H9" s="104">
        <v>9.5613368780858305</v>
      </c>
      <c r="I9" s="104">
        <v>33.267261314833199</v>
      </c>
      <c r="J9" s="40">
        <v>1074</v>
      </c>
      <c r="K9" s="104">
        <v>10.197493353589101</v>
      </c>
      <c r="L9" s="104">
        <v>35.480673934588701</v>
      </c>
      <c r="M9" s="40">
        <v>650</v>
      </c>
      <c r="N9" s="104">
        <v>6.1716672996581901</v>
      </c>
      <c r="O9" s="104">
        <v>21.473406012553699</v>
      </c>
      <c r="P9" s="20"/>
      <c r="Q9" s="20"/>
      <c r="R9" s="20"/>
      <c r="S9" s="20"/>
      <c r="T9" s="20"/>
      <c r="U9" s="20"/>
      <c r="V9" s="20"/>
    </row>
    <row r="10" spans="1:22" ht="11.25" customHeight="1">
      <c r="A10" s="98">
        <v>2014</v>
      </c>
      <c r="B10" s="40">
        <v>10673</v>
      </c>
      <c r="C10" s="40">
        <v>7902</v>
      </c>
      <c r="D10" s="104">
        <f t="shared" si="0"/>
        <v>74.037290358849432</v>
      </c>
      <c r="E10" s="40">
        <f t="shared" si="1"/>
        <v>2771</v>
      </c>
      <c r="F10" s="104">
        <f t="shared" si="2"/>
        <v>25.962709641150568</v>
      </c>
      <c r="G10" s="40">
        <v>929</v>
      </c>
      <c r="H10" s="104">
        <v>8.7042068771666798</v>
      </c>
      <c r="I10" s="104">
        <v>33.525802959220499</v>
      </c>
      <c r="J10" s="40">
        <v>973</v>
      </c>
      <c r="K10" s="104">
        <v>9.11646210062775</v>
      </c>
      <c r="L10" s="104">
        <v>35.113677372789603</v>
      </c>
      <c r="M10" s="40">
        <v>582</v>
      </c>
      <c r="N10" s="104">
        <v>5.4530122739623401</v>
      </c>
      <c r="O10" s="104">
        <v>21.003247924936801</v>
      </c>
      <c r="P10" s="20"/>
      <c r="Q10" s="20"/>
      <c r="R10" s="20"/>
      <c r="S10" s="20"/>
      <c r="T10" s="20"/>
      <c r="U10" s="20"/>
      <c r="V10" s="20"/>
    </row>
    <row r="11" spans="1:22" ht="11.25" customHeight="1">
      <c r="A11" s="98">
        <v>2015</v>
      </c>
      <c r="B11" s="40">
        <v>10597</v>
      </c>
      <c r="C11" s="40">
        <v>7784</v>
      </c>
      <c r="D11" s="104">
        <f t="shared" si="0"/>
        <v>73.454751344720208</v>
      </c>
      <c r="E11" s="40">
        <f t="shared" si="1"/>
        <v>2813</v>
      </c>
      <c r="F11" s="104">
        <f t="shared" si="2"/>
        <v>26.545248655279796</v>
      </c>
      <c r="G11" s="40">
        <v>1040</v>
      </c>
      <c r="H11" s="104">
        <v>9.8140983297159607</v>
      </c>
      <c r="I11" s="104">
        <v>36.971205119089902</v>
      </c>
      <c r="J11" s="40">
        <v>964</v>
      </c>
      <c r="K11" s="104">
        <v>9.0969142210059495</v>
      </c>
      <c r="L11" s="104">
        <v>34.269463206541097</v>
      </c>
      <c r="M11" s="40">
        <v>550</v>
      </c>
      <c r="N11" s="104">
        <v>5.1901481551382496</v>
      </c>
      <c r="O11" s="104">
        <v>19.552079630287899</v>
      </c>
      <c r="P11" s="20"/>
      <c r="Q11" s="20"/>
      <c r="R11" s="20"/>
      <c r="S11" s="20"/>
      <c r="T11" s="20"/>
      <c r="U11" s="20"/>
      <c r="V11" s="20"/>
    </row>
    <row r="12" spans="1:22" ht="11.25" customHeight="1">
      <c r="A12" s="98">
        <v>2016</v>
      </c>
      <c r="B12" s="40">
        <v>10616</v>
      </c>
      <c r="C12" s="40">
        <v>7671</v>
      </c>
      <c r="D12" s="104">
        <f t="shared" si="0"/>
        <v>72.258854559155992</v>
      </c>
      <c r="E12" s="40">
        <f t="shared" si="1"/>
        <v>2945</v>
      </c>
      <c r="F12" s="104">
        <f t="shared" si="2"/>
        <v>27.741145440844008</v>
      </c>
      <c r="G12" s="40">
        <v>1123</v>
      </c>
      <c r="H12" s="104">
        <v>10.5783722682743</v>
      </c>
      <c r="I12" s="104">
        <v>38.1324278438031</v>
      </c>
      <c r="J12" s="40">
        <v>1009</v>
      </c>
      <c r="K12" s="104">
        <v>9.5045214770158193</v>
      </c>
      <c r="L12" s="104">
        <v>34.261460101867598</v>
      </c>
      <c r="M12" s="40">
        <v>545</v>
      </c>
      <c r="N12" s="104">
        <v>5.13376036171816</v>
      </c>
      <c r="O12" s="104">
        <v>18.505942275042401</v>
      </c>
      <c r="P12" s="20"/>
      <c r="Q12" s="20"/>
      <c r="R12" s="20"/>
      <c r="S12" s="20"/>
      <c r="T12" s="20"/>
      <c r="U12" s="20"/>
      <c r="V12" s="20"/>
    </row>
    <row r="13" spans="1:22" ht="11.25" customHeight="1">
      <c r="A13" s="98">
        <v>2017</v>
      </c>
      <c r="B13" s="40">
        <v>10288</v>
      </c>
      <c r="C13" s="40">
        <v>7326</v>
      </c>
      <c r="D13" s="104">
        <v>71.209175738724696</v>
      </c>
      <c r="E13" s="40">
        <v>2962</v>
      </c>
      <c r="F13" s="104">
        <v>28.790824261275301</v>
      </c>
      <c r="G13" s="40">
        <v>1072</v>
      </c>
      <c r="H13" s="104">
        <v>10.419906687402801</v>
      </c>
      <c r="I13" s="104">
        <v>36.191762322754897</v>
      </c>
      <c r="J13" s="40">
        <v>1013</v>
      </c>
      <c r="K13" s="104">
        <v>9.8464230171073108</v>
      </c>
      <c r="L13" s="104">
        <v>34.199864956110702</v>
      </c>
      <c r="M13" s="40">
        <v>528</v>
      </c>
      <c r="N13" s="104">
        <v>5.1321928460342203</v>
      </c>
      <c r="O13" s="104">
        <v>17.825793382849401</v>
      </c>
      <c r="P13" s="20"/>
      <c r="Q13" s="20"/>
      <c r="R13" s="20"/>
      <c r="S13" s="20"/>
      <c r="T13" s="20"/>
      <c r="U13" s="20"/>
      <c r="V13" s="20"/>
    </row>
    <row r="14" spans="1:22" ht="11.25" customHeight="1">
      <c r="A14" s="98">
        <v>2018</v>
      </c>
      <c r="B14" s="40">
        <v>10285</v>
      </c>
      <c r="C14" s="40">
        <v>7216</v>
      </c>
      <c r="D14" s="104">
        <v>70.16</v>
      </c>
      <c r="E14" s="40">
        <v>3069</v>
      </c>
      <c r="F14" s="104">
        <v>29.84</v>
      </c>
      <c r="G14" s="40">
        <v>1131</v>
      </c>
      <c r="H14" s="104">
        <v>11</v>
      </c>
      <c r="I14" s="104">
        <v>36.85</v>
      </c>
      <c r="J14" s="40">
        <v>985</v>
      </c>
      <c r="K14" s="104">
        <v>9.58</v>
      </c>
      <c r="L14" s="104">
        <v>32.1</v>
      </c>
      <c r="M14" s="40">
        <v>621</v>
      </c>
      <c r="N14" s="104">
        <v>6.04</v>
      </c>
      <c r="O14" s="104">
        <v>20.23</v>
      </c>
      <c r="P14" s="20"/>
      <c r="Q14" s="20"/>
      <c r="R14" s="20"/>
      <c r="S14" s="20"/>
      <c r="T14" s="20"/>
      <c r="U14" s="20"/>
      <c r="V14" s="20"/>
    </row>
    <row r="15" spans="1:22" ht="11.25" customHeight="1">
      <c r="A15" s="98">
        <v>2019</v>
      </c>
      <c r="B15" s="40">
        <v>9681</v>
      </c>
      <c r="C15" s="40">
        <v>6517</v>
      </c>
      <c r="D15" s="104">
        <f>C15*100/B15</f>
        <v>67.317425885755597</v>
      </c>
      <c r="E15" s="40">
        <v>3164</v>
      </c>
      <c r="F15" s="104">
        <f>E15*100/B15</f>
        <v>32.682574114244396</v>
      </c>
      <c r="G15" s="40">
        <v>1136</v>
      </c>
      <c r="H15" s="104">
        <f>G15*100/B15</f>
        <v>11.734324966429089</v>
      </c>
      <c r="I15" s="104">
        <f>G15*100/E15</f>
        <v>35.903919089759796</v>
      </c>
      <c r="J15" s="40">
        <v>1013</v>
      </c>
      <c r="K15" s="104">
        <f>J15*100/B15</f>
        <v>10.463795062493544</v>
      </c>
      <c r="L15" s="104">
        <f>J15*100/E15</f>
        <v>32.016434892541085</v>
      </c>
      <c r="M15" s="40">
        <v>659</v>
      </c>
      <c r="N15" s="104">
        <f>M15*100/B15</f>
        <v>6.8071480218985645</v>
      </c>
      <c r="O15" s="104">
        <f>M15*100/E15</f>
        <v>20.828065739570164</v>
      </c>
      <c r="P15" s="20"/>
      <c r="Q15" s="20"/>
      <c r="R15" s="20"/>
      <c r="S15" s="20"/>
      <c r="T15" s="20"/>
      <c r="U15" s="20"/>
      <c r="V15" s="20"/>
    </row>
    <row r="16" spans="1:22" ht="11.25" customHeight="1">
      <c r="A16" s="279" t="s">
        <v>250</v>
      </c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0"/>
      <c r="Q16" s="20"/>
      <c r="R16" s="20"/>
      <c r="S16" s="20"/>
      <c r="T16" s="20"/>
      <c r="U16" s="20"/>
      <c r="V16" s="20"/>
    </row>
    <row r="17" spans="1:22" ht="11.25" customHeight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</row>
    <row r="18" spans="1:22" ht="11.25" customHeight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</row>
    <row r="19" spans="1:22" ht="11.25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</row>
    <row r="20" spans="1:22" ht="11.25" customHeight="1">
      <c r="A20" s="3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</row>
    <row r="21" spans="1:22" ht="14.25" customHeight="1"/>
    <row r="22" spans="1:22" ht="14.25" customHeight="1"/>
    <row r="23" spans="1:22" ht="14.25" customHeight="1"/>
    <row r="24" spans="1:22" ht="14.25" customHeight="1"/>
    <row r="25" spans="1:22" ht="14.25" customHeight="1"/>
    <row r="26" spans="1:22" ht="14.25" customHeight="1"/>
    <row r="27" spans="1:22" ht="14.25" customHeight="1"/>
    <row r="28" spans="1:22" ht="14.25" customHeight="1"/>
    <row r="29" spans="1:22" ht="14.25" customHeight="1"/>
    <row r="30" spans="1:22" ht="14.25" customHeight="1"/>
    <row r="31" spans="1:22" ht="14.25" customHeight="1"/>
    <row r="32" spans="1:2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O1"/>
    <mergeCell ref="A16:O16"/>
  </mergeCells>
  <pageMargins left="0.7" right="0.7" top="0.75" bottom="0.75" header="0.51180555555555496" footer="0.51180555555555496"/>
  <pageSetup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Y999"/>
  <sheetViews>
    <sheetView zoomScale="85" zoomScaleNormal="85" workbookViewId="0">
      <selection activeCell="A49" sqref="A49"/>
    </sheetView>
  </sheetViews>
  <sheetFormatPr baseColWidth="10" defaultColWidth="12.625" defaultRowHeight="14.25"/>
  <cols>
    <col min="1" max="25" width="11.125" customWidth="1"/>
    <col min="26" max="26" width="9" customWidth="1"/>
  </cols>
  <sheetData>
    <row r="1" spans="1:25" ht="30" customHeight="1">
      <c r="A1" s="267" t="s">
        <v>251</v>
      </c>
      <c r="B1" s="267"/>
      <c r="C1" s="267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spans="1:25" ht="11.25" customHeight="1">
      <c r="A2" s="21"/>
      <c r="B2" s="22" t="s">
        <v>88</v>
      </c>
      <c r="C2" s="22" t="s">
        <v>161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1.25" customHeight="1">
      <c r="A3" s="98">
        <v>1976</v>
      </c>
      <c r="B3" s="105">
        <v>2.16</v>
      </c>
      <c r="C3" s="105">
        <v>3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1.25" customHeight="1">
      <c r="A4" s="98">
        <v>1977</v>
      </c>
      <c r="B4" s="105">
        <v>2.3199999999999998</v>
      </c>
      <c r="C4" s="105">
        <v>3.37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98">
        <v>1978</v>
      </c>
      <c r="B5" s="105">
        <v>2.5</v>
      </c>
      <c r="C5" s="105">
        <v>3.41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98">
        <v>1979</v>
      </c>
      <c r="B6" s="105">
        <v>2.8</v>
      </c>
      <c r="C6" s="105">
        <v>4.46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98">
        <v>1980</v>
      </c>
      <c r="B7" s="105">
        <v>3.93</v>
      </c>
      <c r="C7" s="105">
        <v>5.28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98">
        <v>1981</v>
      </c>
      <c r="B8" s="105">
        <v>4.42</v>
      </c>
      <c r="C8" s="105">
        <v>6.06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98">
        <v>1982</v>
      </c>
      <c r="B9" s="105">
        <v>5.12</v>
      </c>
      <c r="C9" s="105">
        <v>7.79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98">
        <v>1983</v>
      </c>
      <c r="B10" s="105">
        <v>5.21</v>
      </c>
      <c r="C10" s="105">
        <v>9.25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98">
        <v>1984</v>
      </c>
      <c r="B11" s="105">
        <v>6.76</v>
      </c>
      <c r="C11" s="105">
        <v>10.83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98">
        <v>1985</v>
      </c>
      <c r="B12" s="105">
        <v>7.97</v>
      </c>
      <c r="C12" s="105">
        <v>13.58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98">
        <v>1986</v>
      </c>
      <c r="B13" s="105">
        <v>8.01</v>
      </c>
      <c r="C13" s="105">
        <v>11.09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98">
        <v>1987</v>
      </c>
      <c r="B14" s="105">
        <v>8.27</v>
      </c>
      <c r="C14" s="105">
        <v>11.67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98">
        <v>1988</v>
      </c>
      <c r="B15" s="105">
        <v>9.1199999999999992</v>
      </c>
      <c r="C15" s="105">
        <v>12.96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98">
        <v>1989</v>
      </c>
      <c r="B16" s="105">
        <v>9.35</v>
      </c>
      <c r="C16" s="105">
        <v>14.25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98">
        <v>1990</v>
      </c>
      <c r="B17" s="105">
        <v>9.61</v>
      </c>
      <c r="C17" s="105">
        <v>14.65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98">
        <v>1991</v>
      </c>
      <c r="B18" s="105">
        <v>10.01</v>
      </c>
      <c r="C18" s="105">
        <v>14.79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98">
        <v>1992</v>
      </c>
      <c r="B19" s="105">
        <v>10.52</v>
      </c>
      <c r="C19" s="105">
        <v>15.51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98">
        <v>1993</v>
      </c>
      <c r="B20" s="105">
        <v>10.75</v>
      </c>
      <c r="C20" s="105">
        <v>15.93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98">
        <v>1994</v>
      </c>
      <c r="B21" s="105">
        <v>10.76</v>
      </c>
      <c r="C21" s="105">
        <v>15.66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98">
        <v>1995</v>
      </c>
      <c r="B22" s="105">
        <v>11.09</v>
      </c>
      <c r="C22" s="105">
        <v>16.399999999999999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98">
        <v>1996</v>
      </c>
      <c r="B23" s="105">
        <v>11.68</v>
      </c>
      <c r="C23" s="105">
        <v>17.96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98">
        <v>1997</v>
      </c>
      <c r="B24" s="105">
        <v>13.12</v>
      </c>
      <c r="C24" s="105">
        <v>19.41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98">
        <v>1998</v>
      </c>
      <c r="B25" s="105">
        <v>14.51</v>
      </c>
      <c r="C25" s="105">
        <v>22.65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1.25" customHeight="1">
      <c r="A26" s="98">
        <v>1999</v>
      </c>
      <c r="B26" s="105">
        <v>16.3</v>
      </c>
      <c r="C26" s="105">
        <v>24.11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1.25" customHeight="1">
      <c r="A27" s="98">
        <v>2000</v>
      </c>
      <c r="B27" s="105">
        <v>17.739999999999998</v>
      </c>
      <c r="C27" s="105">
        <v>25.35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1.25" customHeight="1">
      <c r="A28" s="98">
        <v>2001</v>
      </c>
      <c r="B28" s="105">
        <v>19.73</v>
      </c>
      <c r="C28" s="105">
        <v>28.55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1.25" customHeight="1">
      <c r="A29" s="98">
        <v>2002</v>
      </c>
      <c r="B29" s="105">
        <v>21.78</v>
      </c>
      <c r="C29" s="105">
        <v>30.35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1.25" customHeight="1">
      <c r="A30" s="98">
        <v>2003</v>
      </c>
      <c r="B30" s="105">
        <v>23.41</v>
      </c>
      <c r="C30" s="105">
        <v>32.71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1.25" customHeight="1">
      <c r="A31" s="98">
        <v>2004</v>
      </c>
      <c r="B31" s="105">
        <v>25.08</v>
      </c>
      <c r="C31" s="105">
        <v>32.49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1.25" customHeight="1">
      <c r="A32" s="98">
        <v>2005</v>
      </c>
      <c r="B32" s="105">
        <v>26.57</v>
      </c>
      <c r="C32" s="105">
        <v>34.869999999999997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1.25" customHeight="1">
      <c r="A33" s="98">
        <v>2006</v>
      </c>
      <c r="B33" s="105">
        <v>28.38</v>
      </c>
      <c r="C33" s="105">
        <v>37.700000000000003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1.25" customHeight="1">
      <c r="A34" s="98">
        <v>2007</v>
      </c>
      <c r="B34" s="105">
        <v>30.24</v>
      </c>
      <c r="C34" s="105">
        <v>39.299999999999997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1.25" customHeight="1">
      <c r="A35" s="98">
        <v>2008</v>
      </c>
      <c r="B35" s="105">
        <v>33.160077999999999</v>
      </c>
      <c r="C35" s="105">
        <v>40.799999999999997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1.25" customHeight="1">
      <c r="A36" s="98">
        <v>2009</v>
      </c>
      <c r="B36" s="105">
        <v>34.482304999999997</v>
      </c>
      <c r="C36" s="105">
        <v>41.398206999999999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1.25" customHeight="1">
      <c r="A37" s="98">
        <v>2010</v>
      </c>
      <c r="B37" s="105">
        <v>35.523603999999999</v>
      </c>
      <c r="C37" s="105">
        <v>40.795521000000001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1.25" customHeight="1">
      <c r="A38" s="98">
        <v>2011</v>
      </c>
      <c r="B38" s="105">
        <v>37.372197999999997</v>
      </c>
      <c r="C38" s="105">
        <v>43.506436000000001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1.25" customHeight="1">
      <c r="A39" s="98">
        <v>2012</v>
      </c>
      <c r="B39" s="105">
        <v>38.959695000000004</v>
      </c>
      <c r="C39" s="105">
        <v>45.064534000000002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1.25" customHeight="1">
      <c r="A40" s="98">
        <v>2013</v>
      </c>
      <c r="B40" s="105">
        <v>40.858542999999997</v>
      </c>
      <c r="C40" s="105">
        <v>46.145082000000002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1.25" customHeight="1">
      <c r="A41" s="98">
        <v>2014</v>
      </c>
      <c r="B41" s="105">
        <v>42.522694999999999</v>
      </c>
      <c r="C41" s="105">
        <v>47.812235999999999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1.25" customHeight="1">
      <c r="A42" s="98">
        <v>2015</v>
      </c>
      <c r="B42" s="105">
        <v>44.477955999999999</v>
      </c>
      <c r="C42" s="105">
        <v>48.494857000000003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1.25" customHeight="1">
      <c r="A43" s="98">
        <v>2016</v>
      </c>
      <c r="B43" s="105">
        <v>45.881183999999998</v>
      </c>
      <c r="C43" s="105">
        <v>49.105124000000004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1.25" customHeight="1">
      <c r="A44" s="98">
        <v>2017</v>
      </c>
      <c r="B44" s="105">
        <v>46.79</v>
      </c>
      <c r="C44" s="105">
        <v>49.63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1.25" customHeight="1">
      <c r="A45" s="25">
        <v>2018</v>
      </c>
      <c r="B45" s="106">
        <v>47.28</v>
      </c>
      <c r="C45" s="106">
        <v>50.28</v>
      </c>
      <c r="D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1.25" customHeight="1">
      <c r="A46" s="98">
        <v>2019</v>
      </c>
      <c r="B46" s="105">
        <v>48.41</v>
      </c>
      <c r="C46" s="105">
        <v>52.14</v>
      </c>
      <c r="E46" s="107"/>
    </row>
    <row r="47" spans="1:25" ht="11.25" customHeight="1">
      <c r="A47" s="280" t="s">
        <v>252</v>
      </c>
      <c r="B47" s="280"/>
      <c r="C47" s="280"/>
      <c r="D47" s="107"/>
      <c r="E47" s="107"/>
    </row>
    <row r="48" spans="1:25" ht="11.25" customHeight="1">
      <c r="A48" s="280"/>
      <c r="B48" s="280"/>
      <c r="C48" s="280"/>
      <c r="D48" s="107"/>
    </row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2">
    <mergeCell ref="A1:C1"/>
    <mergeCell ref="A47:C48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A1000"/>
  <sheetViews>
    <sheetView zoomScaleNormal="100" workbookViewId="0"/>
  </sheetViews>
  <sheetFormatPr baseColWidth="10" defaultColWidth="12.625" defaultRowHeight="14.25"/>
  <cols>
    <col min="1" max="1" width="12" customWidth="1"/>
    <col min="2" max="9" width="7.375" customWidth="1"/>
    <col min="10" max="10" width="8.625" customWidth="1"/>
    <col min="11" max="27" width="11.625" customWidth="1"/>
  </cols>
  <sheetData>
    <row r="1" spans="1:27" ht="23.25" customHeight="1">
      <c r="A1" s="269" t="s">
        <v>253</v>
      </c>
      <c r="B1" s="269"/>
      <c r="C1" s="269"/>
      <c r="D1" s="269"/>
      <c r="E1" s="269"/>
      <c r="F1" s="269"/>
      <c r="G1" s="269"/>
      <c r="H1" s="269"/>
      <c r="I1" s="108"/>
      <c r="J1" s="108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</row>
    <row r="2" spans="1:27" ht="11.25" customHeight="1">
      <c r="A2" s="109"/>
      <c r="B2" s="63">
        <v>2011</v>
      </c>
      <c r="C2" s="63">
        <v>2012</v>
      </c>
      <c r="D2" s="63">
        <v>2013</v>
      </c>
      <c r="E2" s="63">
        <v>2014</v>
      </c>
      <c r="F2" s="63">
        <v>2015</v>
      </c>
      <c r="G2" s="63">
        <v>2016</v>
      </c>
      <c r="H2" s="63">
        <v>2017</v>
      </c>
      <c r="I2" s="63">
        <v>2018</v>
      </c>
      <c r="J2" s="63">
        <v>2019</v>
      </c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</row>
    <row r="3" spans="1:27" ht="11.25" customHeight="1">
      <c r="A3" s="23" t="s">
        <v>88</v>
      </c>
      <c r="B3" s="97">
        <v>12.47</v>
      </c>
      <c r="C3" s="97">
        <v>12.12</v>
      </c>
      <c r="D3" s="97">
        <v>11.74</v>
      </c>
      <c r="E3" s="97">
        <v>10.46</v>
      </c>
      <c r="F3" s="97">
        <v>10.4</v>
      </c>
      <c r="G3" s="97">
        <v>10.36</v>
      </c>
      <c r="H3" s="97">
        <v>10.51</v>
      </c>
      <c r="I3" s="97">
        <v>11.12</v>
      </c>
      <c r="J3" s="97">
        <v>11.53</v>
      </c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spans="1:27" ht="11.25" customHeight="1">
      <c r="A4" s="23" t="s">
        <v>161</v>
      </c>
      <c r="B4" s="97">
        <v>15</v>
      </c>
      <c r="C4" s="97">
        <v>13.01</v>
      </c>
      <c r="D4" s="97">
        <v>13.06</v>
      </c>
      <c r="E4" s="97">
        <v>12.26</v>
      </c>
      <c r="F4" s="97">
        <v>13.03</v>
      </c>
      <c r="G4" s="97">
        <v>13.3</v>
      </c>
      <c r="H4" s="97">
        <v>13.94</v>
      </c>
      <c r="I4" s="97">
        <v>13.92</v>
      </c>
      <c r="J4" s="97">
        <v>13.88</v>
      </c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</row>
    <row r="5" spans="1:27" ht="11.25" customHeight="1">
      <c r="A5" s="273"/>
      <c r="B5" s="273"/>
      <c r="C5" s="273"/>
      <c r="D5" s="273"/>
      <c r="E5" s="273"/>
      <c r="F5" s="273"/>
      <c r="G5" s="273"/>
      <c r="H5" s="273"/>
      <c r="I5" s="11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</row>
    <row r="6" spans="1:27" ht="11.25" customHeight="1">
      <c r="A6" s="20"/>
      <c r="B6" s="20"/>
      <c r="C6" s="43" t="s">
        <v>254</v>
      </c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</row>
    <row r="7" spans="1:27" ht="11.2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</row>
    <row r="8" spans="1:27" ht="11.2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ht="11.2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ht="11.25" customHeight="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7" ht="14.25" customHeight="1"/>
    <row r="12" spans="1:27" ht="14.25" customHeight="1"/>
    <row r="13" spans="1:27" ht="14.25" customHeight="1"/>
    <row r="14" spans="1:27" ht="14.25" customHeight="1"/>
    <row r="15" spans="1:27" ht="14.25" customHeight="1"/>
    <row r="16" spans="1:2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H1"/>
    <mergeCell ref="A5:H5"/>
  </mergeCells>
  <pageMargins left="0.7" right="0.7" top="0.75" bottom="0.75" header="0.51180555555555496" footer="0.51180555555555496"/>
  <pageSetup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X1000"/>
  <sheetViews>
    <sheetView zoomScaleNormal="100" workbookViewId="0">
      <selection activeCell="A23" sqref="A23"/>
    </sheetView>
  </sheetViews>
  <sheetFormatPr baseColWidth="10" defaultColWidth="12.625" defaultRowHeight="14.25"/>
  <cols>
    <col min="1" max="24" width="11.125" customWidth="1"/>
    <col min="25" max="26" width="9" customWidth="1"/>
  </cols>
  <sheetData>
    <row r="1" spans="1:24" ht="51.75" customHeight="1">
      <c r="A1" s="272" t="s">
        <v>255</v>
      </c>
      <c r="B1" s="27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111" t="s">
        <v>256</v>
      </c>
      <c r="B2" s="111">
        <v>2019</v>
      </c>
      <c r="C2" s="2"/>
      <c r="D2" s="2"/>
      <c r="E2" s="2"/>
      <c r="F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23" t="s">
        <v>257</v>
      </c>
      <c r="B3" s="106">
        <v>2.2599999999999998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23" t="s">
        <v>258</v>
      </c>
      <c r="B4" s="106">
        <v>6.41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23" t="s">
        <v>259</v>
      </c>
      <c r="B5" s="106">
        <v>7.05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23" t="s">
        <v>260</v>
      </c>
      <c r="B6" s="106">
        <v>6.43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23" t="s">
        <v>261</v>
      </c>
      <c r="B7" s="106">
        <v>6.18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23" t="s">
        <v>262</v>
      </c>
      <c r="B8" s="106">
        <v>8.4499999999999993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23" t="s">
        <v>263</v>
      </c>
      <c r="B9" s="106">
        <v>8.31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23" t="s">
        <v>264</v>
      </c>
      <c r="B10" s="106">
        <v>8.66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23" t="s">
        <v>265</v>
      </c>
      <c r="B11" s="106">
        <v>9.4700000000000006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23" t="s">
        <v>266</v>
      </c>
      <c r="B12" s="106">
        <v>9.19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23" t="s">
        <v>267</v>
      </c>
      <c r="B13" s="106">
        <v>10.47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23" t="s">
        <v>88</v>
      </c>
      <c r="B14" s="106">
        <v>11.53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23" t="s">
        <v>268</v>
      </c>
      <c r="B15" s="106">
        <v>11.98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23" t="s">
        <v>269</v>
      </c>
      <c r="B16" s="106">
        <v>12.1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23" t="s">
        <v>270</v>
      </c>
      <c r="B17" s="106">
        <v>12.07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23" t="s">
        <v>271</v>
      </c>
      <c r="B18" s="106">
        <v>13.03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23" t="s">
        <v>272</v>
      </c>
      <c r="B19" s="106">
        <v>13.05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23" t="s">
        <v>161</v>
      </c>
      <c r="B20" s="106">
        <v>13.88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23" t="s">
        <v>273</v>
      </c>
      <c r="B21" s="106">
        <v>14.72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2" t="s">
        <v>274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2" t="s">
        <v>254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2"/>
      <c r="B27" s="2"/>
      <c r="C27" s="2"/>
      <c r="D27" s="4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1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1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1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1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B1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AB1000"/>
  <sheetViews>
    <sheetView zoomScaleNormal="100" workbookViewId="0"/>
  </sheetViews>
  <sheetFormatPr baseColWidth="10" defaultColWidth="12.625" defaultRowHeight="14.25"/>
  <cols>
    <col min="1" max="1" width="22.625" customWidth="1"/>
    <col min="2" max="9" width="7.125" customWidth="1"/>
    <col min="10" max="28" width="11.5" customWidth="1"/>
  </cols>
  <sheetData>
    <row r="1" spans="1:28" ht="22.5" customHeight="1">
      <c r="A1" s="269" t="s">
        <v>275</v>
      </c>
      <c r="B1" s="269"/>
      <c r="C1" s="269"/>
      <c r="D1" s="269"/>
      <c r="E1" s="269"/>
      <c r="F1" s="269"/>
      <c r="G1" s="269"/>
      <c r="H1" s="269"/>
      <c r="I1" s="269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1.25" customHeight="1">
      <c r="A2" s="112"/>
      <c r="B2" s="5">
        <v>1975</v>
      </c>
      <c r="C2" s="5">
        <v>1985</v>
      </c>
      <c r="D2" s="5">
        <v>1995</v>
      </c>
      <c r="E2" s="5">
        <v>2005</v>
      </c>
      <c r="F2" s="5">
        <v>2015</v>
      </c>
      <c r="G2" s="5">
        <v>2017</v>
      </c>
      <c r="H2" s="5">
        <v>2018</v>
      </c>
      <c r="I2" s="5">
        <v>2019</v>
      </c>
      <c r="J2" s="3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1.25" customHeight="1">
      <c r="A3" s="113" t="s">
        <v>88</v>
      </c>
      <c r="B3" s="114">
        <v>7.6</v>
      </c>
      <c r="C3" s="114">
        <v>5.1651249999999997</v>
      </c>
      <c r="D3" s="114">
        <v>5.0089009999999998</v>
      </c>
      <c r="E3" s="114">
        <v>4.7566100000000002</v>
      </c>
      <c r="F3" s="114">
        <v>3.5908310000000001</v>
      </c>
      <c r="G3" s="114">
        <v>3.68</v>
      </c>
      <c r="H3" s="114">
        <v>3.54</v>
      </c>
      <c r="I3" s="114">
        <v>3.51</v>
      </c>
      <c r="J3" s="69"/>
      <c r="K3" s="2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</row>
    <row r="4" spans="1:28" ht="11.25" customHeight="1">
      <c r="A4" s="115" t="s">
        <v>268</v>
      </c>
      <c r="B4" s="116">
        <v>7.05</v>
      </c>
      <c r="C4" s="116">
        <v>5.8360339999999997</v>
      </c>
      <c r="D4" s="116">
        <v>5.3362800000000004</v>
      </c>
      <c r="E4" s="116">
        <v>5.4076259999999996</v>
      </c>
      <c r="F4" s="116">
        <v>3.5651109999999999</v>
      </c>
      <c r="G4" s="116">
        <v>3.63</v>
      </c>
      <c r="H4" s="116">
        <v>3.55</v>
      </c>
      <c r="I4" s="116">
        <v>3.65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1.25" customHeight="1">
      <c r="A5" s="115" t="s">
        <v>266</v>
      </c>
      <c r="B5" s="116">
        <v>6.92</v>
      </c>
      <c r="C5" s="116">
        <v>4.8475710000000003</v>
      </c>
      <c r="D5" s="116">
        <v>4.5475880000000002</v>
      </c>
      <c r="E5" s="116">
        <v>4.503018</v>
      </c>
      <c r="F5" s="116">
        <v>3.2533059999999998</v>
      </c>
      <c r="G5" s="116">
        <v>3.26</v>
      </c>
      <c r="H5" s="116">
        <v>3.16</v>
      </c>
      <c r="I5" s="116">
        <v>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1.25" customHeight="1">
      <c r="A6" s="115" t="s">
        <v>271</v>
      </c>
      <c r="B6" s="116">
        <v>7.6</v>
      </c>
      <c r="C6" s="116">
        <v>5.2544599999999999</v>
      </c>
      <c r="D6" s="116">
        <v>4.1616999999999997</v>
      </c>
      <c r="E6" s="116">
        <v>4.645391</v>
      </c>
      <c r="F6" s="116">
        <v>3.3877920000000001</v>
      </c>
      <c r="G6" s="116">
        <v>3.53</v>
      </c>
      <c r="H6" s="116">
        <v>3.39</v>
      </c>
      <c r="I6" s="116">
        <v>3.27</v>
      </c>
      <c r="J6" s="117"/>
      <c r="K6" s="2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</row>
    <row r="7" spans="1:28" ht="11.25" customHeight="1">
      <c r="A7" s="113" t="s">
        <v>161</v>
      </c>
      <c r="B7" s="114">
        <v>8.42</v>
      </c>
      <c r="C7" s="114">
        <v>5.8806640000000003</v>
      </c>
      <c r="D7" s="114">
        <v>5.3813789999999999</v>
      </c>
      <c r="E7" s="114">
        <v>4.5138769999999999</v>
      </c>
      <c r="F7" s="114">
        <v>4.10182</v>
      </c>
      <c r="G7" s="114">
        <v>4.0999999999999996</v>
      </c>
      <c r="H7" s="114">
        <v>4.09</v>
      </c>
      <c r="I7" s="114">
        <v>4.2430000000000003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1.25" customHeight="1">
      <c r="A8" s="11" t="s">
        <v>269</v>
      </c>
      <c r="B8" s="116">
        <v>7.71</v>
      </c>
      <c r="C8" s="116">
        <v>5.9455390000000001</v>
      </c>
      <c r="D8" s="116">
        <v>5.167872</v>
      </c>
      <c r="E8" s="116">
        <v>3.6293510000000002</v>
      </c>
      <c r="F8" s="116">
        <v>3.2559909999999999</v>
      </c>
      <c r="G8" s="116">
        <v>3.5</v>
      </c>
      <c r="H8" s="116">
        <v>3.53</v>
      </c>
      <c r="I8" s="116">
        <v>3.52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1.25" customHeight="1">
      <c r="A9" s="11" t="s">
        <v>262</v>
      </c>
      <c r="B9" s="116">
        <v>7.7</v>
      </c>
      <c r="C9" s="116">
        <v>4.9689310000000004</v>
      </c>
      <c r="D9" s="116">
        <v>4.2647190000000004</v>
      </c>
      <c r="E9" s="116">
        <v>5.1759750000000002</v>
      </c>
      <c r="F9" s="116">
        <v>3.686067</v>
      </c>
      <c r="G9" s="116">
        <v>3.65</v>
      </c>
      <c r="H9" s="116">
        <v>3.63</v>
      </c>
      <c r="I9" s="116">
        <v>3.44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1.25" customHeight="1">
      <c r="A10" s="11" t="s">
        <v>259</v>
      </c>
      <c r="B10" s="116">
        <v>5.87</v>
      </c>
      <c r="C10" s="116">
        <v>4.140523</v>
      </c>
      <c r="D10" s="116">
        <v>4.0856589999999997</v>
      </c>
      <c r="E10" s="116">
        <v>3.963365</v>
      </c>
      <c r="F10" s="116">
        <v>3.0084200000000001</v>
      </c>
      <c r="G10" s="116">
        <v>3.16</v>
      </c>
      <c r="H10" s="116">
        <v>2.98</v>
      </c>
      <c r="I10" s="116">
        <v>2.95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1.25" customHeight="1">
      <c r="A11" s="11" t="s">
        <v>264</v>
      </c>
      <c r="B11" s="116">
        <v>5.48</v>
      </c>
      <c r="C11" s="116">
        <v>5.5303440000000004</v>
      </c>
      <c r="D11" s="116">
        <v>4.9822220000000002</v>
      </c>
      <c r="E11" s="116">
        <v>4.7537070000000003</v>
      </c>
      <c r="F11" s="116">
        <v>3.4536889999999998</v>
      </c>
      <c r="G11" s="116">
        <v>3.51</v>
      </c>
      <c r="H11" s="116">
        <v>3.53</v>
      </c>
      <c r="I11" s="116">
        <v>3.42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1.25" customHeight="1">
      <c r="A12" s="11" t="s">
        <v>273</v>
      </c>
      <c r="B12" s="116">
        <v>8.36</v>
      </c>
      <c r="C12" s="116">
        <v>5.0965949999999998</v>
      </c>
      <c r="D12" s="116">
        <v>5.2151509999999996</v>
      </c>
      <c r="E12" s="116">
        <v>4.6720930000000003</v>
      </c>
      <c r="F12" s="116">
        <v>3.7306059999999999</v>
      </c>
      <c r="G12" s="116">
        <v>3.94</v>
      </c>
      <c r="H12" s="116">
        <v>3.69</v>
      </c>
      <c r="I12" s="116">
        <v>3.54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1.25" customHeight="1">
      <c r="A13" s="115" t="s">
        <v>265</v>
      </c>
      <c r="B13" s="116">
        <v>8.08</v>
      </c>
      <c r="C13" s="116">
        <v>4.792052</v>
      </c>
      <c r="D13" s="116">
        <v>5.4044239999999997</v>
      </c>
      <c r="E13" s="116">
        <v>5.2393970000000003</v>
      </c>
      <c r="F13" s="116">
        <v>3.6560480000000002</v>
      </c>
      <c r="G13" s="116">
        <v>3.78</v>
      </c>
      <c r="H13" s="116">
        <v>3.65</v>
      </c>
      <c r="I13" s="116">
        <v>3.51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1.25" customHeight="1">
      <c r="A14" s="11" t="s">
        <v>260</v>
      </c>
      <c r="B14" s="116">
        <v>5.29</v>
      </c>
      <c r="C14" s="116">
        <v>5.7351349999999996</v>
      </c>
      <c r="D14" s="116">
        <v>4.721006</v>
      </c>
      <c r="E14" s="116">
        <v>4.2892599999999996</v>
      </c>
      <c r="F14" s="116">
        <v>3.1931949999999998</v>
      </c>
      <c r="G14" s="116">
        <v>3.28</v>
      </c>
      <c r="H14" s="116">
        <v>3.12</v>
      </c>
      <c r="I14" s="116">
        <v>3.15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1.25" customHeight="1">
      <c r="A15" s="11" t="s">
        <v>258</v>
      </c>
      <c r="B15" s="116">
        <v>6.93</v>
      </c>
      <c r="C15" s="116">
        <v>4.6505400000000003</v>
      </c>
      <c r="D15" s="116">
        <v>4.2841560000000003</v>
      </c>
      <c r="E15" s="116">
        <v>4.029426</v>
      </c>
      <c r="F15" s="116">
        <v>3.3914469999999999</v>
      </c>
      <c r="G15" s="116">
        <v>3.44</v>
      </c>
      <c r="H15" s="116">
        <v>3.2</v>
      </c>
      <c r="I15" s="116">
        <v>3.46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1.25" customHeight="1">
      <c r="A16" s="11" t="s">
        <v>272</v>
      </c>
      <c r="B16" s="116">
        <v>9.2899999999999991</v>
      </c>
      <c r="C16" s="116">
        <v>5.1741890000000001</v>
      </c>
      <c r="D16" s="116">
        <v>5.269037</v>
      </c>
      <c r="E16" s="116">
        <v>4.8449559999999998</v>
      </c>
      <c r="F16" s="116">
        <v>3.995212</v>
      </c>
      <c r="G16" s="116">
        <v>3.98</v>
      </c>
      <c r="H16" s="116">
        <v>3.76</v>
      </c>
      <c r="I16" s="116">
        <v>3.67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1.25" customHeight="1">
      <c r="A17" s="11" t="s">
        <v>270</v>
      </c>
      <c r="B17" s="116">
        <v>7.28</v>
      </c>
      <c r="C17" s="116">
        <v>5.9266509999999997</v>
      </c>
      <c r="D17" s="116">
        <v>5.4548819999999996</v>
      </c>
      <c r="E17" s="116">
        <v>5.0049140000000003</v>
      </c>
      <c r="F17" s="116">
        <v>3.346962</v>
      </c>
      <c r="G17" s="116">
        <v>3.54</v>
      </c>
      <c r="H17" s="116">
        <v>3.53</v>
      </c>
      <c r="I17" s="116">
        <v>3.41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1.25" customHeight="1">
      <c r="A18" s="11" t="s">
        <v>263</v>
      </c>
      <c r="B18" s="116">
        <v>7.63</v>
      </c>
      <c r="C18" s="116">
        <v>4.6693300000000004</v>
      </c>
      <c r="D18" s="116">
        <v>4.9745150000000002</v>
      </c>
      <c r="E18" s="116">
        <v>4.5652299999999997</v>
      </c>
      <c r="F18" s="116">
        <v>4.1901580000000003</v>
      </c>
      <c r="G18" s="116">
        <v>3.64</v>
      </c>
      <c r="H18" s="116">
        <v>3.25</v>
      </c>
      <c r="I18" s="116">
        <v>3.23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1.25" customHeight="1">
      <c r="A19" s="11" t="s">
        <v>267</v>
      </c>
      <c r="B19" s="116">
        <v>8.7100000000000009</v>
      </c>
      <c r="C19" s="116">
        <v>4.3976119999999996</v>
      </c>
      <c r="D19" s="116">
        <v>4.5817690000000004</v>
      </c>
      <c r="E19" s="116">
        <v>4.5374650000000001</v>
      </c>
      <c r="F19" s="116">
        <v>3.4133369999999998</v>
      </c>
      <c r="G19" s="116">
        <v>3.51</v>
      </c>
      <c r="H19" s="116">
        <v>3.37</v>
      </c>
      <c r="I19" s="116">
        <v>3.31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1.25" customHeight="1">
      <c r="A20" s="11" t="s">
        <v>261</v>
      </c>
      <c r="B20" s="116">
        <v>7.17</v>
      </c>
      <c r="C20" s="116">
        <v>5.0938559999999997</v>
      </c>
      <c r="D20" s="116">
        <v>4.4205540000000001</v>
      </c>
      <c r="E20" s="116">
        <v>4.6973690000000001</v>
      </c>
      <c r="F20" s="116">
        <v>3.4459209999999998</v>
      </c>
      <c r="G20" s="116">
        <v>3.36</v>
      </c>
      <c r="H20" s="116">
        <v>3.65</v>
      </c>
      <c r="I20" s="116">
        <v>3.55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1.25" customHeight="1">
      <c r="A21" s="273" t="s">
        <v>236</v>
      </c>
      <c r="B21" s="273"/>
      <c r="C21" s="273"/>
      <c r="D21" s="273"/>
      <c r="E21" s="273"/>
      <c r="F21" s="273"/>
      <c r="G21" s="273"/>
      <c r="H21" s="273"/>
      <c r="I21" s="273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8" ht="14.25" customHeight="1"/>
    <row r="29" spans="1:28" ht="14.25" customHeight="1"/>
    <row r="30" spans="1:28" ht="14.25" customHeight="1"/>
    <row r="31" spans="1:28" ht="14.25" customHeight="1"/>
    <row r="32" spans="1:28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I1"/>
    <mergeCell ref="A21:I21"/>
  </mergeCells>
  <pageMargins left="0.75" right="0.75" top="1.39375" bottom="1.39375" header="0.51180555555555496" footer="0.51180555555555496"/>
  <pageSetup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X973"/>
  <sheetViews>
    <sheetView zoomScaleNormal="100" workbookViewId="0">
      <selection activeCell="C23" sqref="C23"/>
    </sheetView>
  </sheetViews>
  <sheetFormatPr baseColWidth="10" defaultColWidth="12.625" defaultRowHeight="14.25"/>
  <cols>
    <col min="1" max="4" width="11.125" customWidth="1"/>
    <col min="5" max="5" width="11.5" customWidth="1"/>
    <col min="6" max="24" width="11.125" customWidth="1"/>
  </cols>
  <sheetData>
    <row r="1" spans="1:24" ht="37.5" customHeight="1">
      <c r="A1" s="260" t="s">
        <v>276</v>
      </c>
      <c r="B1" s="260"/>
      <c r="C1" s="260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118"/>
      <c r="B2" s="119" t="s">
        <v>277</v>
      </c>
      <c r="C2" s="119" t="s">
        <v>278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120">
        <v>2000</v>
      </c>
      <c r="B3" s="121">
        <v>2955</v>
      </c>
      <c r="C3" s="121">
        <v>1539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120">
        <v>2001</v>
      </c>
      <c r="B4" s="121">
        <v>2714</v>
      </c>
      <c r="C4" s="121">
        <v>1615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120">
        <v>2002</v>
      </c>
      <c r="B5" s="121">
        <v>2670</v>
      </c>
      <c r="C5" s="121">
        <v>1916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120">
        <v>2003</v>
      </c>
      <c r="B6" s="121">
        <v>2427</v>
      </c>
      <c r="C6" s="121">
        <v>2231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120">
        <v>2004</v>
      </c>
      <c r="B7" s="121">
        <v>2249</v>
      </c>
      <c r="C7" s="121">
        <v>2305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120">
        <v>2005</v>
      </c>
      <c r="B8" s="121">
        <v>1952</v>
      </c>
      <c r="C8" s="121">
        <v>2321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120">
        <v>2006</v>
      </c>
      <c r="B9" s="121">
        <v>1859</v>
      </c>
      <c r="C9" s="121">
        <v>2401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120">
        <v>2007</v>
      </c>
      <c r="B10" s="121">
        <v>1791</v>
      </c>
      <c r="C10" s="121">
        <v>2556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120">
        <v>2008</v>
      </c>
      <c r="B11" s="121">
        <v>1600</v>
      </c>
      <c r="C11" s="121">
        <v>2538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120">
        <v>2009</v>
      </c>
      <c r="B12" s="121">
        <v>1299</v>
      </c>
      <c r="C12" s="121">
        <v>2852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120">
        <v>2010</v>
      </c>
      <c r="B13" s="121">
        <v>1071</v>
      </c>
      <c r="C13" s="121">
        <v>2876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120">
        <v>2011</v>
      </c>
      <c r="B14" s="121">
        <v>977</v>
      </c>
      <c r="C14" s="121">
        <v>2973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120">
        <v>2012</v>
      </c>
      <c r="B15" s="121">
        <v>823</v>
      </c>
      <c r="C15" s="121">
        <v>3102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120">
        <v>2013</v>
      </c>
      <c r="B16" s="121">
        <v>749</v>
      </c>
      <c r="C16" s="121">
        <v>3193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120">
        <v>2014</v>
      </c>
      <c r="B17" s="121">
        <v>836</v>
      </c>
      <c r="C17" s="121">
        <v>3268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120">
        <v>2015</v>
      </c>
      <c r="B18" s="121">
        <v>774</v>
      </c>
      <c r="C18" s="121">
        <v>3722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120">
        <v>2016</v>
      </c>
      <c r="B19" s="121">
        <v>746</v>
      </c>
      <c r="C19" s="121">
        <v>3847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120">
        <v>2017</v>
      </c>
      <c r="B20" s="121">
        <v>700</v>
      </c>
      <c r="C20" s="121">
        <v>3870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120">
        <v>2018</v>
      </c>
      <c r="B21" s="121">
        <v>601</v>
      </c>
      <c r="C21" s="121">
        <v>4014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120">
        <v>2019</v>
      </c>
      <c r="B22" s="121">
        <v>581</v>
      </c>
      <c r="C22" s="121">
        <v>4299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22.5" customHeight="1">
      <c r="A23" s="12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3"/>
      <c r="B24" s="2"/>
      <c r="C24" s="2"/>
      <c r="D24" s="2"/>
      <c r="E24" s="49" t="s">
        <v>279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4.25" customHeight="1"/>
    <row r="26" spans="1:24" ht="14.25" customHeight="1"/>
    <row r="27" spans="1:24" ht="14.25" customHeight="1"/>
    <row r="28" spans="1:24" ht="14.25" customHeight="1"/>
    <row r="29" spans="1:24" ht="14.25" customHeight="1"/>
    <row r="30" spans="1:24" ht="14.25" customHeight="1"/>
    <row r="31" spans="1:24" ht="14.25" customHeight="1"/>
    <row r="32" spans="1:2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</sheetData>
  <mergeCells count="1">
    <mergeCell ref="A1:C1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A1000"/>
  <sheetViews>
    <sheetView zoomScaleNormal="100" workbookViewId="0">
      <selection activeCell="B2" sqref="B2"/>
    </sheetView>
  </sheetViews>
  <sheetFormatPr baseColWidth="10" defaultColWidth="12.625" defaultRowHeight="14.25"/>
  <cols>
    <col min="1" max="1" width="20" customWidth="1"/>
    <col min="2" max="2" width="16.125" customWidth="1"/>
    <col min="3" max="3" width="14.625" customWidth="1"/>
    <col min="4" max="4" width="20.125" customWidth="1"/>
    <col min="5" max="5" width="20.5" customWidth="1"/>
    <col min="6" max="6" width="18.625" customWidth="1"/>
    <col min="7" max="7" width="17.875" customWidth="1"/>
    <col min="8" max="8" width="9.625" customWidth="1"/>
    <col min="9" max="27" width="11.125" customWidth="1"/>
  </cols>
  <sheetData>
    <row r="1" spans="1:27" ht="21.75" customHeight="1">
      <c r="A1" s="255" t="s">
        <v>80</v>
      </c>
      <c r="B1" s="255"/>
      <c r="C1" s="255"/>
      <c r="D1" s="255"/>
      <c r="E1" s="255"/>
      <c r="F1" s="255"/>
      <c r="G1" s="255"/>
      <c r="H1" s="255"/>
      <c r="I1" s="2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33.75">
      <c r="A2" s="4"/>
      <c r="B2" s="5" t="s">
        <v>81</v>
      </c>
      <c r="C2" s="5" t="s">
        <v>82</v>
      </c>
      <c r="D2" s="5" t="s">
        <v>83</v>
      </c>
      <c r="E2" s="5" t="s">
        <v>84</v>
      </c>
      <c r="F2" s="5" t="s">
        <v>85</v>
      </c>
      <c r="G2" s="5" t="s">
        <v>86</v>
      </c>
      <c r="H2" s="5" t="s">
        <v>87</v>
      </c>
      <c r="I2" s="6"/>
      <c r="J2" s="6"/>
    </row>
    <row r="3" spans="1:27" ht="11.25" customHeight="1">
      <c r="A3" s="7" t="s">
        <v>88</v>
      </c>
      <c r="B3" s="8">
        <v>47265321</v>
      </c>
      <c r="C3" s="8">
        <v>47026208</v>
      </c>
      <c r="D3" s="8">
        <v>47450795</v>
      </c>
      <c r="E3" s="8">
        <f t="shared" ref="E3:E22" si="0">D3-C3</f>
        <v>424587</v>
      </c>
      <c r="F3" s="9">
        <f t="shared" ref="F3:F22" si="1">E3/C3</f>
        <v>9.0287313831470314E-3</v>
      </c>
      <c r="G3" s="8">
        <f t="shared" ref="G3:G22" si="2">D3-B3</f>
        <v>185474</v>
      </c>
      <c r="H3" s="9">
        <f t="shared" ref="H3:H22" si="3">G3/B3</f>
        <v>3.9241032553232842E-3</v>
      </c>
      <c r="I3" s="10"/>
      <c r="J3" s="2"/>
      <c r="K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1.25" customHeight="1">
      <c r="A4" s="11" t="s">
        <v>89</v>
      </c>
      <c r="B4" s="12">
        <v>8449985</v>
      </c>
      <c r="C4" s="12">
        <v>8414240</v>
      </c>
      <c r="D4" s="12">
        <v>8464411</v>
      </c>
      <c r="E4" s="12">
        <f t="shared" si="0"/>
        <v>50171</v>
      </c>
      <c r="F4" s="13">
        <f t="shared" si="1"/>
        <v>5.9626300176843063E-3</v>
      </c>
      <c r="G4" s="14">
        <f t="shared" si="2"/>
        <v>14426</v>
      </c>
      <c r="H4" s="13">
        <f t="shared" si="3"/>
        <v>1.7072219654827789E-3</v>
      </c>
      <c r="I4" s="10"/>
      <c r="J4" s="2"/>
      <c r="K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1.25" customHeight="1">
      <c r="A5" s="11" t="s">
        <v>90</v>
      </c>
      <c r="B5" s="12">
        <v>1349467</v>
      </c>
      <c r="C5" s="12">
        <v>1319291</v>
      </c>
      <c r="D5" s="12">
        <v>1329391</v>
      </c>
      <c r="E5" s="12">
        <f t="shared" si="0"/>
        <v>10100</v>
      </c>
      <c r="F5" s="13">
        <f t="shared" si="1"/>
        <v>7.655627151250179E-3</v>
      </c>
      <c r="G5" s="14">
        <f t="shared" si="2"/>
        <v>-20076</v>
      </c>
      <c r="H5" s="13">
        <f t="shared" si="3"/>
        <v>-1.4876984765096146E-2</v>
      </c>
      <c r="I5" s="10"/>
      <c r="J5" s="2"/>
      <c r="K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1.25" customHeight="1">
      <c r="A6" s="11" t="s">
        <v>91</v>
      </c>
      <c r="B6" s="12">
        <v>1077360</v>
      </c>
      <c r="C6" s="12">
        <v>1022800</v>
      </c>
      <c r="D6" s="12">
        <v>1018784</v>
      </c>
      <c r="E6" s="12">
        <f t="shared" si="0"/>
        <v>-4016</v>
      </c>
      <c r="F6" s="13">
        <f t="shared" si="1"/>
        <v>-3.9264763394603053E-3</v>
      </c>
      <c r="G6" s="14">
        <f t="shared" si="2"/>
        <v>-58576</v>
      </c>
      <c r="H6" s="13">
        <f t="shared" si="3"/>
        <v>-5.4369941338085689E-2</v>
      </c>
      <c r="I6" s="10"/>
      <c r="J6" s="2"/>
      <c r="K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1.25" customHeight="1">
      <c r="A7" s="7" t="s">
        <v>92</v>
      </c>
      <c r="B7" s="8">
        <v>1119439</v>
      </c>
      <c r="C7" s="8">
        <v>1149460</v>
      </c>
      <c r="D7" s="8">
        <v>1171543</v>
      </c>
      <c r="E7" s="8">
        <f t="shared" si="0"/>
        <v>22083</v>
      </c>
      <c r="F7" s="9">
        <f t="shared" si="1"/>
        <v>1.9211629808779773E-2</v>
      </c>
      <c r="G7" s="8">
        <f t="shared" si="2"/>
        <v>52104</v>
      </c>
      <c r="H7" s="9">
        <f t="shared" si="3"/>
        <v>4.6544742500484619E-2</v>
      </c>
      <c r="I7" s="10"/>
      <c r="J7" s="2"/>
      <c r="K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1.25" customHeight="1">
      <c r="A8" s="11" t="s">
        <v>93</v>
      </c>
      <c r="B8" s="12">
        <v>2118344</v>
      </c>
      <c r="C8" s="12">
        <v>2153389</v>
      </c>
      <c r="D8" s="12">
        <v>2175952</v>
      </c>
      <c r="E8" s="12">
        <f t="shared" si="0"/>
        <v>22563</v>
      </c>
      <c r="F8" s="13">
        <f t="shared" si="1"/>
        <v>1.047790250623552E-2</v>
      </c>
      <c r="G8" s="14">
        <f t="shared" si="2"/>
        <v>57608</v>
      </c>
      <c r="H8" s="13">
        <f t="shared" si="3"/>
        <v>2.7194827657830833E-2</v>
      </c>
      <c r="I8" s="10"/>
      <c r="J8" s="2"/>
      <c r="K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1.25" customHeight="1">
      <c r="A9" s="11" t="s">
        <v>94</v>
      </c>
      <c r="B9" s="12">
        <v>593861</v>
      </c>
      <c r="C9" s="12">
        <v>581078</v>
      </c>
      <c r="D9" s="12">
        <v>582905</v>
      </c>
      <c r="E9" s="12">
        <f t="shared" si="0"/>
        <v>1827</v>
      </c>
      <c r="F9" s="13">
        <f t="shared" si="1"/>
        <v>3.144156206223605E-3</v>
      </c>
      <c r="G9" s="14">
        <f t="shared" si="2"/>
        <v>-10956</v>
      </c>
      <c r="H9" s="13">
        <f t="shared" si="3"/>
        <v>-1.8448761578887991E-2</v>
      </c>
      <c r="I9" s="15"/>
      <c r="J9" s="10"/>
      <c r="K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1.25" customHeight="1">
      <c r="A10" s="11" t="s">
        <v>95</v>
      </c>
      <c r="B10" s="12">
        <v>2546078</v>
      </c>
      <c r="C10" s="12">
        <v>2399548</v>
      </c>
      <c r="D10" s="12">
        <v>2394918</v>
      </c>
      <c r="E10" s="12">
        <f t="shared" si="0"/>
        <v>-4630</v>
      </c>
      <c r="F10" s="13">
        <f t="shared" si="1"/>
        <v>-1.9295300614949149E-3</v>
      </c>
      <c r="G10" s="14">
        <f t="shared" si="2"/>
        <v>-151160</v>
      </c>
      <c r="H10" s="13">
        <f t="shared" si="3"/>
        <v>-5.9369744367611672E-2</v>
      </c>
      <c r="I10" s="15"/>
      <c r="J10" s="10"/>
      <c r="K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1.25" customHeight="1">
      <c r="A11" s="11" t="s">
        <v>96</v>
      </c>
      <c r="B11" s="12">
        <v>2121888</v>
      </c>
      <c r="C11" s="12">
        <v>2032863</v>
      </c>
      <c r="D11" s="12">
        <v>2045221</v>
      </c>
      <c r="E11" s="12">
        <f t="shared" si="0"/>
        <v>12358</v>
      </c>
      <c r="F11" s="13">
        <f t="shared" si="1"/>
        <v>6.0791110861873133E-3</v>
      </c>
      <c r="G11" s="14">
        <f t="shared" si="2"/>
        <v>-76667</v>
      </c>
      <c r="H11" s="13">
        <f t="shared" si="3"/>
        <v>-3.6131501756925907E-2</v>
      </c>
      <c r="I11" s="15"/>
      <c r="J11" s="10"/>
      <c r="K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1.25" customHeight="1">
      <c r="A12" s="11" t="s">
        <v>97</v>
      </c>
      <c r="B12" s="12">
        <v>7570908</v>
      </c>
      <c r="C12" s="12">
        <v>7675217</v>
      </c>
      <c r="D12" s="12">
        <v>7780479</v>
      </c>
      <c r="E12" s="12">
        <f t="shared" si="0"/>
        <v>105262</v>
      </c>
      <c r="F12" s="13">
        <f t="shared" si="1"/>
        <v>1.371453080740258E-2</v>
      </c>
      <c r="G12" s="14">
        <f t="shared" si="2"/>
        <v>209571</v>
      </c>
      <c r="H12" s="13">
        <f t="shared" si="3"/>
        <v>2.7681091884883557E-2</v>
      </c>
      <c r="I12" s="15"/>
      <c r="J12" s="10"/>
      <c r="K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1.25" customHeight="1">
      <c r="A13" s="11" t="s">
        <v>98</v>
      </c>
      <c r="B13" s="12">
        <v>5129266</v>
      </c>
      <c r="C13" s="12">
        <v>5003769</v>
      </c>
      <c r="D13" s="12">
        <v>5057353</v>
      </c>
      <c r="E13" s="12">
        <f t="shared" si="0"/>
        <v>53584</v>
      </c>
      <c r="F13" s="13">
        <f t="shared" si="1"/>
        <v>1.0708727761013748E-2</v>
      </c>
      <c r="G13" s="14">
        <f t="shared" si="2"/>
        <v>-71913</v>
      </c>
      <c r="H13" s="13">
        <f t="shared" si="3"/>
        <v>-1.4020134654743973E-2</v>
      </c>
      <c r="I13" s="15"/>
      <c r="J13" s="16"/>
      <c r="K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1.25" customHeight="1">
      <c r="A14" s="11" t="s">
        <v>99</v>
      </c>
      <c r="B14" s="12">
        <v>1108130</v>
      </c>
      <c r="C14" s="12">
        <v>1067710</v>
      </c>
      <c r="D14" s="12">
        <v>1063987</v>
      </c>
      <c r="E14" s="12">
        <f t="shared" si="0"/>
        <v>-3723</v>
      </c>
      <c r="F14" s="13">
        <f t="shared" si="1"/>
        <v>-3.4869018741043914E-3</v>
      </c>
      <c r="G14" s="14">
        <f t="shared" si="2"/>
        <v>-44143</v>
      </c>
      <c r="H14" s="13">
        <f t="shared" si="3"/>
        <v>-3.9835578858076218E-2</v>
      </c>
      <c r="I14" s="15"/>
      <c r="J14" s="16"/>
      <c r="K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1.25" customHeight="1">
      <c r="A15" s="11" t="s">
        <v>100</v>
      </c>
      <c r="B15" s="12">
        <v>2781498</v>
      </c>
      <c r="C15" s="12">
        <v>2699499</v>
      </c>
      <c r="D15" s="12">
        <v>2701819</v>
      </c>
      <c r="E15" s="12">
        <f t="shared" si="0"/>
        <v>2320</v>
      </c>
      <c r="F15" s="13">
        <f t="shared" si="1"/>
        <v>8.5941872917900692E-4</v>
      </c>
      <c r="G15" s="14">
        <f t="shared" si="2"/>
        <v>-79679</v>
      </c>
      <c r="H15" s="13">
        <f t="shared" si="3"/>
        <v>-2.8646074884828246E-2</v>
      </c>
      <c r="I15" s="15"/>
      <c r="J15" s="16"/>
      <c r="K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1.25" customHeight="1">
      <c r="A16" s="11" t="s">
        <v>101</v>
      </c>
      <c r="B16" s="12">
        <v>6498560</v>
      </c>
      <c r="C16" s="12">
        <v>6663394</v>
      </c>
      <c r="D16" s="12">
        <v>6779888</v>
      </c>
      <c r="E16" s="12">
        <f t="shared" si="0"/>
        <v>116494</v>
      </c>
      <c r="F16" s="13">
        <f t="shared" si="1"/>
        <v>1.7482682248715894E-2</v>
      </c>
      <c r="G16" s="14">
        <f t="shared" si="2"/>
        <v>281328</v>
      </c>
      <c r="H16" s="13">
        <f t="shared" si="3"/>
        <v>4.3290821351191645E-2</v>
      </c>
      <c r="I16" s="15"/>
      <c r="J16" s="16"/>
      <c r="K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1.25" customHeight="1">
      <c r="A17" s="11" t="s">
        <v>102</v>
      </c>
      <c r="B17" s="12">
        <v>1474449</v>
      </c>
      <c r="C17" s="12">
        <v>1493898</v>
      </c>
      <c r="D17" s="12">
        <v>1511251</v>
      </c>
      <c r="E17" s="12">
        <f t="shared" si="0"/>
        <v>17353</v>
      </c>
      <c r="F17" s="13">
        <f t="shared" si="1"/>
        <v>1.161592023016297E-2</v>
      </c>
      <c r="G17" s="14">
        <f t="shared" si="2"/>
        <v>36802</v>
      </c>
      <c r="H17" s="13">
        <f t="shared" si="3"/>
        <v>2.4959832452665368E-2</v>
      </c>
      <c r="I17" s="15"/>
      <c r="J17" s="10"/>
      <c r="K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1.25" customHeight="1">
      <c r="A18" s="11" t="s">
        <v>103</v>
      </c>
      <c r="B18" s="12">
        <v>644566</v>
      </c>
      <c r="C18" s="12">
        <v>654214</v>
      </c>
      <c r="D18" s="12">
        <v>661197</v>
      </c>
      <c r="E18" s="12">
        <f t="shared" si="0"/>
        <v>6983</v>
      </c>
      <c r="F18" s="13">
        <f t="shared" si="1"/>
        <v>1.0673877355116216E-2</v>
      </c>
      <c r="G18" s="14">
        <f t="shared" si="2"/>
        <v>16631</v>
      </c>
      <c r="H18" s="13">
        <f t="shared" si="3"/>
        <v>2.5801857373798805E-2</v>
      </c>
      <c r="I18" s="15"/>
      <c r="J18" s="10"/>
      <c r="K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1.25" customHeight="1">
      <c r="A19" s="11" t="s">
        <v>104</v>
      </c>
      <c r="B19" s="12">
        <v>2193093</v>
      </c>
      <c r="C19" s="12">
        <v>2207776</v>
      </c>
      <c r="D19" s="12">
        <v>2220504</v>
      </c>
      <c r="E19" s="12">
        <f t="shared" si="0"/>
        <v>12728</v>
      </c>
      <c r="F19" s="13">
        <f t="shared" si="1"/>
        <v>5.7650776165697974E-3</v>
      </c>
      <c r="G19" s="14">
        <f t="shared" si="2"/>
        <v>27411</v>
      </c>
      <c r="H19" s="13">
        <f t="shared" si="3"/>
        <v>1.2498785961197268E-2</v>
      </c>
      <c r="I19" s="15"/>
      <c r="J19" s="10"/>
      <c r="K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1.25" customHeight="1">
      <c r="A20" s="11" t="s">
        <v>105</v>
      </c>
      <c r="B20" s="12">
        <v>323609</v>
      </c>
      <c r="C20" s="12">
        <v>316798</v>
      </c>
      <c r="D20" s="12">
        <v>319914</v>
      </c>
      <c r="E20" s="12">
        <f t="shared" si="0"/>
        <v>3116</v>
      </c>
      <c r="F20" s="13">
        <f t="shared" si="1"/>
        <v>9.8359206813174328E-3</v>
      </c>
      <c r="G20" s="14">
        <f t="shared" si="2"/>
        <v>-3695</v>
      </c>
      <c r="H20" s="13">
        <f t="shared" si="3"/>
        <v>-1.1418100238250481E-2</v>
      </c>
      <c r="I20" s="15"/>
      <c r="J20" s="16"/>
      <c r="K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1.25" customHeight="1">
      <c r="A21" s="11" t="s">
        <v>106</v>
      </c>
      <c r="B21" s="12">
        <v>84018</v>
      </c>
      <c r="C21" s="12">
        <v>84777</v>
      </c>
      <c r="D21" s="12">
        <v>84202</v>
      </c>
      <c r="E21" s="12">
        <f t="shared" si="0"/>
        <v>-575</v>
      </c>
      <c r="F21" s="13">
        <f t="shared" si="1"/>
        <v>-6.7824999705108696E-3</v>
      </c>
      <c r="G21" s="14">
        <f t="shared" si="2"/>
        <v>184</v>
      </c>
      <c r="H21" s="13">
        <f t="shared" si="3"/>
        <v>2.1900069032826301E-3</v>
      </c>
      <c r="I21" s="2"/>
      <c r="J21" s="16"/>
      <c r="K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1.25" customHeight="1">
      <c r="A22" s="11" t="s">
        <v>107</v>
      </c>
      <c r="B22" s="12">
        <v>80802</v>
      </c>
      <c r="C22" s="12">
        <v>86487</v>
      </c>
      <c r="D22" s="12">
        <v>87076</v>
      </c>
      <c r="E22" s="12">
        <f t="shared" si="0"/>
        <v>589</v>
      </c>
      <c r="F22" s="13">
        <f t="shared" si="1"/>
        <v>6.8102720640096197E-3</v>
      </c>
      <c r="G22" s="14">
        <f t="shared" si="2"/>
        <v>6274</v>
      </c>
      <c r="H22" s="13">
        <f t="shared" si="3"/>
        <v>7.7646592906116182E-2</v>
      </c>
      <c r="I22" s="2"/>
      <c r="J22" s="16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1.25" customHeight="1">
      <c r="A23" s="17" t="s">
        <v>108</v>
      </c>
      <c r="B23" s="17"/>
      <c r="C23" s="17"/>
      <c r="D23" s="17"/>
      <c r="E23" s="17"/>
      <c r="F23" s="18"/>
      <c r="G23" s="19"/>
      <c r="H23" s="18"/>
      <c r="I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</row>
    <row r="24" spans="1:27" ht="14.25" customHeight="1"/>
    <row r="25" spans="1:27" ht="14.25" customHeight="1"/>
    <row r="26" spans="1:27" ht="14.25" customHeight="1"/>
    <row r="27" spans="1:27" ht="14.25" customHeight="1"/>
    <row r="28" spans="1:27" ht="14.25" customHeight="1"/>
    <row r="29" spans="1:27" ht="14.25" customHeight="1"/>
    <row r="30" spans="1:27" ht="14.25" customHeight="1"/>
    <row r="31" spans="1:27" ht="14.25" customHeight="1"/>
    <row r="32" spans="1:2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H1"/>
  </mergeCells>
  <pageMargins left="0.75" right="0.75" top="1.39375" bottom="1.39375" header="0.51180555555555496" footer="0.51180555555555496"/>
  <pageSetup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G14"/>
  <sheetViews>
    <sheetView zoomScaleNormal="100" workbookViewId="0">
      <selection activeCell="A15" sqref="A15"/>
    </sheetView>
  </sheetViews>
  <sheetFormatPr baseColWidth="10" defaultColWidth="10.625" defaultRowHeight="14.25"/>
  <sheetData>
    <row r="1" spans="1:7">
      <c r="A1" s="123" t="s">
        <v>280</v>
      </c>
      <c r="B1" s="124"/>
      <c r="C1" s="124"/>
      <c r="D1" s="124"/>
      <c r="E1" s="124"/>
      <c r="F1" s="124"/>
      <c r="G1" s="124"/>
    </row>
    <row r="2" spans="1:7" ht="14.1" customHeight="1">
      <c r="A2" s="281"/>
      <c r="B2" s="282" t="s">
        <v>144</v>
      </c>
      <c r="C2" s="282"/>
      <c r="D2" s="282" t="s">
        <v>277</v>
      </c>
      <c r="E2" s="282"/>
      <c r="F2" s="282" t="s">
        <v>281</v>
      </c>
      <c r="G2" s="282"/>
    </row>
    <row r="3" spans="1:7">
      <c r="A3" s="281"/>
      <c r="B3" s="126" t="s">
        <v>282</v>
      </c>
      <c r="C3" s="126" t="s">
        <v>283</v>
      </c>
      <c r="D3" s="126" t="s">
        <v>282</v>
      </c>
      <c r="E3" s="126" t="s">
        <v>283</v>
      </c>
      <c r="F3" s="126" t="s">
        <v>282</v>
      </c>
      <c r="G3" s="126" t="s">
        <v>283</v>
      </c>
    </row>
    <row r="4" spans="1:7">
      <c r="A4" s="127">
        <v>1990</v>
      </c>
      <c r="B4" s="121">
        <v>4606</v>
      </c>
      <c r="C4" s="128">
        <v>100</v>
      </c>
      <c r="D4" s="40">
        <v>3389</v>
      </c>
      <c r="E4" s="129">
        <f>(D4/B4)*100</f>
        <v>73.577941815023877</v>
      </c>
      <c r="F4" s="40">
        <v>1217</v>
      </c>
      <c r="G4" s="129">
        <f>(F4/B4)*100</f>
        <v>26.422058184976116</v>
      </c>
    </row>
    <row r="5" spans="1:7">
      <c r="A5" s="127">
        <v>1995</v>
      </c>
      <c r="B5" s="121">
        <v>4089</v>
      </c>
      <c r="C5" s="128">
        <v>100</v>
      </c>
      <c r="D5" s="40">
        <v>2815</v>
      </c>
      <c r="E5" s="129">
        <f>(D5/B5)*100</f>
        <v>68.843237955490338</v>
      </c>
      <c r="F5" s="40">
        <v>1274</v>
      </c>
      <c r="G5" s="129">
        <f>(F5/B5)*100</f>
        <v>31.156762044509662</v>
      </c>
    </row>
    <row r="6" spans="1:7">
      <c r="A6" s="127">
        <v>2000</v>
      </c>
      <c r="B6" s="121">
        <v>4494</v>
      </c>
      <c r="C6" s="128">
        <v>100</v>
      </c>
      <c r="D6" s="40">
        <v>2955</v>
      </c>
      <c r="E6" s="129">
        <f>(D6/B6)*100</f>
        <v>65.754339118825101</v>
      </c>
      <c r="F6" s="40">
        <v>1539</v>
      </c>
      <c r="G6" s="129">
        <f>(F6/B6)*100</f>
        <v>34.245660881174899</v>
      </c>
    </row>
    <row r="7" spans="1:7">
      <c r="A7" s="127">
        <v>2005</v>
      </c>
      <c r="B7" s="121">
        <v>4273</v>
      </c>
      <c r="C7" s="128">
        <v>100</v>
      </c>
      <c r="D7" s="40">
        <v>1952</v>
      </c>
      <c r="E7" s="129">
        <f>(D7/B7)*100</f>
        <v>45.682190498478818</v>
      </c>
      <c r="F7" s="40">
        <v>2321</v>
      </c>
      <c r="G7" s="129">
        <f>(F7/B7)*100</f>
        <v>54.317809501521175</v>
      </c>
    </row>
    <row r="8" spans="1:7">
      <c r="A8" s="127">
        <v>2010</v>
      </c>
      <c r="B8" s="121">
        <v>3947</v>
      </c>
      <c r="C8" s="128">
        <v>100</v>
      </c>
      <c r="D8" s="40">
        <v>1071</v>
      </c>
      <c r="E8" s="129">
        <f>(D8/B8)*100</f>
        <v>27.134532556371926</v>
      </c>
      <c r="F8" s="40">
        <v>2876</v>
      </c>
      <c r="G8" s="129">
        <f>(F8/B8)*100</f>
        <v>72.865467443628077</v>
      </c>
    </row>
    <row r="9" spans="1:7">
      <c r="A9" s="127">
        <v>2016</v>
      </c>
      <c r="B9" s="121">
        <v>4593</v>
      </c>
      <c r="C9" s="128">
        <v>100</v>
      </c>
      <c r="D9" s="40">
        <v>746</v>
      </c>
      <c r="E9" s="129">
        <v>16.242107554975</v>
      </c>
      <c r="F9" s="40">
        <v>3847</v>
      </c>
      <c r="G9" s="129">
        <v>83.757892445025007</v>
      </c>
    </row>
    <row r="10" spans="1:7">
      <c r="A10" s="127">
        <v>2017</v>
      </c>
      <c r="B10" s="121">
        <v>4570</v>
      </c>
      <c r="C10" s="128">
        <v>100</v>
      </c>
      <c r="D10" s="40">
        <v>700</v>
      </c>
      <c r="E10" s="129">
        <f>D10*100/B10</f>
        <v>15.317286652078774</v>
      </c>
      <c r="F10" s="40">
        <v>3870</v>
      </c>
      <c r="G10" s="129">
        <f>F10*100/B10</f>
        <v>84.682713347921222</v>
      </c>
    </row>
    <row r="11" spans="1:7">
      <c r="A11" s="127">
        <v>2018</v>
      </c>
      <c r="B11" s="121">
        <v>4615</v>
      </c>
      <c r="C11" s="128">
        <v>100</v>
      </c>
      <c r="D11" s="40">
        <v>601</v>
      </c>
      <c r="E11" s="129">
        <f>D11*100/B11</f>
        <v>13.022751895991332</v>
      </c>
      <c r="F11" s="40">
        <v>4014</v>
      </c>
      <c r="G11" s="129">
        <f>F11*100/B11</f>
        <v>86.977248104008666</v>
      </c>
    </row>
    <row r="12" spans="1:7">
      <c r="A12" s="130">
        <v>2019</v>
      </c>
      <c r="B12" s="131">
        <v>4880</v>
      </c>
      <c r="C12" s="132">
        <v>100</v>
      </c>
      <c r="D12" s="133">
        <v>581</v>
      </c>
      <c r="E12" s="134">
        <f>D12*100/B12</f>
        <v>11.905737704918034</v>
      </c>
      <c r="F12" s="133">
        <v>4299</v>
      </c>
      <c r="G12" s="134">
        <f>F12*100/B12</f>
        <v>88.094262295081961</v>
      </c>
    </row>
    <row r="13" spans="1:7">
      <c r="A13" s="135"/>
      <c r="B13" s="135"/>
      <c r="C13" s="135"/>
      <c r="D13" s="135"/>
      <c r="E13" s="2"/>
      <c r="F13" s="76"/>
      <c r="G13" s="2"/>
    </row>
    <row r="14" spans="1:7">
      <c r="A14" s="283" t="s">
        <v>284</v>
      </c>
      <c r="B14" s="283"/>
      <c r="C14" s="283"/>
      <c r="D14" s="283"/>
      <c r="E14" s="2"/>
      <c r="F14" s="76"/>
      <c r="G14" s="2"/>
    </row>
  </sheetData>
  <mergeCells count="5">
    <mergeCell ref="A2:A3"/>
    <mergeCell ref="B2:C2"/>
    <mergeCell ref="D2:E2"/>
    <mergeCell ref="F2:G2"/>
    <mergeCell ref="A14:D14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Y1000"/>
  <sheetViews>
    <sheetView zoomScaleNormal="100" workbookViewId="0">
      <selection activeCell="D3" sqref="D3"/>
    </sheetView>
  </sheetViews>
  <sheetFormatPr baseColWidth="10" defaultColWidth="12.625" defaultRowHeight="14.25"/>
  <cols>
    <col min="1" max="1" width="9.125" customWidth="1"/>
    <col min="2" max="3" width="14" customWidth="1"/>
    <col min="4" max="4" width="13.625" customWidth="1"/>
    <col min="5" max="5" width="7.125" customWidth="1"/>
    <col min="6" max="25" width="9.125" customWidth="1"/>
  </cols>
  <sheetData>
    <row r="1" spans="1:25" ht="27" customHeight="1">
      <c r="A1" s="284" t="s">
        <v>41</v>
      </c>
      <c r="B1" s="284"/>
      <c r="C1" s="284"/>
      <c r="D1" s="284"/>
      <c r="E1" s="28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21"/>
      <c r="B2" s="21" t="s">
        <v>88</v>
      </c>
      <c r="C2" s="21"/>
      <c r="D2" s="21" t="s">
        <v>161</v>
      </c>
      <c r="E2" s="21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1.25" customHeight="1">
      <c r="A3" s="21"/>
      <c r="B3" s="22" t="s">
        <v>285</v>
      </c>
      <c r="C3" s="22" t="s">
        <v>286</v>
      </c>
      <c r="D3" s="22" t="s">
        <v>287</v>
      </c>
      <c r="E3" s="22" t="s">
        <v>288</v>
      </c>
      <c r="F3" s="117"/>
      <c r="G3" s="117"/>
      <c r="H3" s="117"/>
      <c r="I3" s="117"/>
      <c r="J3" s="117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5" ht="11.25" customHeight="1">
      <c r="A4" s="23" t="s">
        <v>289</v>
      </c>
      <c r="B4" s="136">
        <v>27.801378</v>
      </c>
      <c r="C4" s="136">
        <v>25.589901000000001</v>
      </c>
      <c r="D4" s="136">
        <v>27.653155000000002</v>
      </c>
      <c r="E4" s="136">
        <v>25.272604999999999</v>
      </c>
      <c r="F4" s="69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23" t="s">
        <v>290</v>
      </c>
      <c r="B5" s="136">
        <v>28.088106</v>
      </c>
      <c r="C5" s="136">
        <v>25.931865999999999</v>
      </c>
      <c r="D5" s="136">
        <v>28.030657999999999</v>
      </c>
      <c r="E5" s="136">
        <v>25.541623000000001</v>
      </c>
      <c r="F5" s="69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23" t="s">
        <v>291</v>
      </c>
      <c r="B6" s="136">
        <v>28.349800999999999</v>
      </c>
      <c r="C6" s="136">
        <v>26.214684999999999</v>
      </c>
      <c r="D6" s="136">
        <v>28.332433000000002</v>
      </c>
      <c r="E6" s="136">
        <v>26.016864000000002</v>
      </c>
      <c r="F6" s="69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137" t="s">
        <v>292</v>
      </c>
      <c r="B7" s="138">
        <v>28.667242000000002</v>
      </c>
      <c r="C7" s="138">
        <v>26.550519000000001</v>
      </c>
      <c r="D7" s="138">
        <v>28.599181000000002</v>
      </c>
      <c r="E7" s="138">
        <v>26.255057999999998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23" t="s">
        <v>293</v>
      </c>
      <c r="B8" s="136">
        <v>28.930710999999999</v>
      </c>
      <c r="C8" s="136">
        <v>26.866523000000001</v>
      </c>
      <c r="D8" s="136">
        <v>28.759202999999999</v>
      </c>
      <c r="E8" s="136">
        <v>26.421092999999999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23" t="s">
        <v>111</v>
      </c>
      <c r="B9" s="136">
        <v>29.174230000000001</v>
      </c>
      <c r="C9" s="136">
        <v>27.113686999999999</v>
      </c>
      <c r="D9" s="136">
        <v>29.282166</v>
      </c>
      <c r="E9" s="136">
        <v>26.751909999999999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23" t="s">
        <v>112</v>
      </c>
      <c r="B10" s="136">
        <v>29.474291000000001</v>
      </c>
      <c r="C10" s="136">
        <v>27.413997999999999</v>
      </c>
      <c r="D10" s="136">
        <v>29.479713</v>
      </c>
      <c r="E10" s="136">
        <v>27.188088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23" t="s">
        <v>113</v>
      </c>
      <c r="B11" s="136">
        <v>29.706602</v>
      </c>
      <c r="C11" s="136">
        <v>27.629118999999999</v>
      </c>
      <c r="D11" s="136">
        <v>29.663273</v>
      </c>
      <c r="E11" s="136">
        <v>27.195696999999999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23" t="s">
        <v>114</v>
      </c>
      <c r="B12" s="136">
        <v>29.879324</v>
      </c>
      <c r="C12" s="136">
        <v>27.812176000000001</v>
      </c>
      <c r="D12" s="136">
        <v>29.946490000000001</v>
      </c>
      <c r="E12" s="136">
        <v>27.497816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23" t="s">
        <v>115</v>
      </c>
      <c r="B13" s="136">
        <v>30.054324999999999</v>
      </c>
      <c r="C13" s="136">
        <v>27.983563</v>
      </c>
      <c r="D13" s="136">
        <v>30.052854</v>
      </c>
      <c r="E13" s="136">
        <v>27.601278000000001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23" t="s">
        <v>116</v>
      </c>
      <c r="B14" s="136">
        <v>30.175359</v>
      </c>
      <c r="C14" s="136">
        <v>28.131287</v>
      </c>
      <c r="D14" s="136">
        <v>30.101315</v>
      </c>
      <c r="E14" s="136">
        <v>27.694374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23" t="s">
        <v>117</v>
      </c>
      <c r="B15" s="136">
        <v>30.40746</v>
      </c>
      <c r="C15" s="136">
        <v>28.392408</v>
      </c>
      <c r="D15" s="136">
        <v>30.182337</v>
      </c>
      <c r="E15" s="136">
        <v>28.067862999999999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23" t="s">
        <v>118</v>
      </c>
      <c r="B16" s="136">
        <v>30.64611</v>
      </c>
      <c r="C16" s="136">
        <v>28.603538</v>
      </c>
      <c r="D16" s="136">
        <v>30.792218999999999</v>
      </c>
      <c r="E16" s="136">
        <v>28.335284000000001</v>
      </c>
      <c r="F16" s="2"/>
      <c r="G16" s="2"/>
      <c r="H16" s="2"/>
      <c r="I16" s="2"/>
      <c r="J16" s="2"/>
      <c r="K16" s="2"/>
      <c r="L16" s="2"/>
      <c r="M16" s="139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23" t="s">
        <v>119</v>
      </c>
      <c r="B17" s="136">
        <v>30.908534</v>
      </c>
      <c r="C17" s="136">
        <v>28.864346000000001</v>
      </c>
      <c r="D17" s="136">
        <v>31.241104</v>
      </c>
      <c r="E17" s="136">
        <v>28.625755999999999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23" t="s">
        <v>120</v>
      </c>
      <c r="B18" s="136">
        <v>31.240106000000001</v>
      </c>
      <c r="C18" s="136">
        <v>29.160726</v>
      </c>
      <c r="D18" s="136">
        <v>31.529056000000001</v>
      </c>
      <c r="E18" s="136">
        <v>29.211919000000002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23" t="s">
        <v>121</v>
      </c>
      <c r="B19" s="136">
        <v>31.669232000000001</v>
      </c>
      <c r="C19" s="136">
        <v>29.40455</v>
      </c>
      <c r="D19" s="136">
        <v>32.630201999999997</v>
      </c>
      <c r="E19" s="136">
        <v>29.777245000000001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23" t="s">
        <v>122</v>
      </c>
      <c r="B20" s="136">
        <v>32.217100000000002</v>
      </c>
      <c r="C20" s="136">
        <v>29.746189999999999</v>
      </c>
      <c r="D20" s="136">
        <v>33.219639999999998</v>
      </c>
      <c r="E20" s="136">
        <v>30.350438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23" t="s">
        <v>123</v>
      </c>
      <c r="B21" s="136">
        <v>32.219952999999997</v>
      </c>
      <c r="C21" s="136">
        <v>29.904309000000001</v>
      </c>
      <c r="D21" s="136">
        <v>33.595264</v>
      </c>
      <c r="E21" s="136">
        <v>30.178615000000001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23" t="s">
        <v>124</v>
      </c>
      <c r="B22" s="136">
        <v>32.408177000000002</v>
      </c>
      <c r="C22" s="136">
        <v>30.175602000000001</v>
      </c>
      <c r="D22" s="136">
        <v>33.242300999999998</v>
      </c>
      <c r="E22" s="136">
        <v>30.631681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23" t="s">
        <v>125</v>
      </c>
      <c r="B23" s="136">
        <v>32.817931000000002</v>
      </c>
      <c r="C23" s="136">
        <v>30.565314000000001</v>
      </c>
      <c r="D23" s="136">
        <v>33.552872000000001</v>
      </c>
      <c r="E23" s="136">
        <v>31.261082999999999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23" t="s">
        <v>126</v>
      </c>
      <c r="B24" s="136">
        <v>33.211618999999999</v>
      </c>
      <c r="C24" s="136">
        <v>31.008638999999999</v>
      </c>
      <c r="D24" s="136">
        <v>33.917509000000003</v>
      </c>
      <c r="E24" s="136">
        <v>31.509249000000001</v>
      </c>
      <c r="F24" s="2"/>
      <c r="G24" s="49" t="s">
        <v>294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23" t="s">
        <v>127</v>
      </c>
      <c r="B25" s="136">
        <v>33.578142</v>
      </c>
      <c r="C25" s="136">
        <v>31.423535999999999</v>
      </c>
      <c r="D25" s="136">
        <v>34.231774999999999</v>
      </c>
      <c r="E25" s="136">
        <v>31.762877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1.25" customHeight="1">
      <c r="A26" s="23" t="s">
        <v>128</v>
      </c>
      <c r="B26" s="136">
        <v>33.822543000000003</v>
      </c>
      <c r="C26" s="136">
        <v>31.677578</v>
      </c>
      <c r="D26" s="136">
        <v>34.840218999999998</v>
      </c>
      <c r="E26" s="136">
        <v>32.272024000000002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1.25" customHeight="1">
      <c r="A27" s="23" t="s">
        <v>129</v>
      </c>
      <c r="B27" s="136">
        <v>34.323095000000002</v>
      </c>
      <c r="C27" s="136">
        <v>32.176738</v>
      </c>
      <c r="D27" s="136">
        <v>35.330359000000001</v>
      </c>
      <c r="E27" s="136">
        <v>32.839993999999997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1.25" customHeight="1">
      <c r="A28" s="23" t="s">
        <v>130</v>
      </c>
      <c r="B28" s="136">
        <v>34.417582000000003</v>
      </c>
      <c r="C28" s="136">
        <v>32.277532999999998</v>
      </c>
      <c r="D28" s="136">
        <v>35.305387000000003</v>
      </c>
      <c r="E28" s="136">
        <v>32.902321000000001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1.25" customHeight="1">
      <c r="A29" s="23" t="s">
        <v>131</v>
      </c>
      <c r="B29" s="136">
        <v>34.811346999999998</v>
      </c>
      <c r="C29" s="136">
        <v>32.659401000000003</v>
      </c>
      <c r="D29" s="136">
        <v>35.715009000000002</v>
      </c>
      <c r="E29" s="136">
        <v>33.257156999999999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1.25" customHeight="1">
      <c r="A30" s="23" t="s">
        <v>133</v>
      </c>
      <c r="B30" s="136">
        <v>35.037348000000001</v>
      </c>
      <c r="C30" s="136">
        <v>32.929670999999999</v>
      </c>
      <c r="D30" s="136">
        <v>35.868423999999997</v>
      </c>
      <c r="E30" s="136">
        <v>33.560675000000003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1.25" customHeight="1">
      <c r="A31" s="140" t="s">
        <v>134</v>
      </c>
      <c r="B31" s="136">
        <v>35.03</v>
      </c>
      <c r="C31" s="136">
        <v>33.18</v>
      </c>
      <c r="D31" s="136">
        <v>36.159999999999997</v>
      </c>
      <c r="E31" s="136">
        <v>33.89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1.25" customHeight="1">
      <c r="A32" s="25">
        <v>2018</v>
      </c>
      <c r="B32" s="141">
        <v>35.56</v>
      </c>
      <c r="C32" s="136">
        <v>33.42</v>
      </c>
      <c r="D32" s="136">
        <v>36.39</v>
      </c>
      <c r="E32" s="136">
        <v>33.83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1.25" customHeight="1">
      <c r="A33" s="142">
        <v>2019</v>
      </c>
      <c r="B33" s="143">
        <v>35.979999999999997</v>
      </c>
      <c r="C33" s="144">
        <v>33.869999999999997</v>
      </c>
      <c r="D33" s="144">
        <v>36.53</v>
      </c>
      <c r="E33" s="144">
        <v>34.450000000000003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4.25" customHeight="1">
      <c r="A34" s="125"/>
    </row>
    <row r="35" spans="1:25" ht="14.25" customHeight="1"/>
    <row r="36" spans="1:25" ht="14.25" customHeight="1"/>
    <row r="37" spans="1:25" ht="14.25" customHeight="1"/>
    <row r="38" spans="1:25" ht="14.25" customHeight="1"/>
    <row r="39" spans="1:25" ht="14.25" customHeight="1"/>
    <row r="40" spans="1:25" ht="14.25" customHeight="1"/>
    <row r="41" spans="1:25" ht="14.25" customHeight="1"/>
    <row r="42" spans="1:25" ht="14.25" customHeight="1"/>
    <row r="43" spans="1:25" ht="14.25" customHeight="1"/>
    <row r="44" spans="1:25" ht="14.25" customHeight="1"/>
    <row r="45" spans="1:25" ht="14.25" customHeight="1"/>
    <row r="46" spans="1:25" ht="14.25" customHeight="1"/>
    <row r="47" spans="1:25" ht="14.25" customHeight="1"/>
    <row r="48" spans="1:25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E1"/>
  </mergeCells>
  <pageMargins left="0.7" right="0.7" top="1.14375" bottom="1.14375" header="0.51180555555555496" footer="0.51180555555555496"/>
  <pageSetup orientation="portrait" horizontalDpi="300" verticalDpi="3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B985"/>
  <sheetViews>
    <sheetView zoomScaleNormal="100" workbookViewId="0">
      <selection activeCell="C11" sqref="C11"/>
    </sheetView>
  </sheetViews>
  <sheetFormatPr baseColWidth="10" defaultColWidth="12.625" defaultRowHeight="14.25"/>
  <cols>
    <col min="1" max="1" width="27.625" customWidth="1"/>
    <col min="2" max="10" width="8" customWidth="1"/>
    <col min="11" max="28" width="11.125" customWidth="1"/>
  </cols>
  <sheetData>
    <row r="1" spans="1:28" ht="23.25" customHeight="1">
      <c r="A1" s="269" t="s">
        <v>295</v>
      </c>
      <c r="B1" s="269"/>
      <c r="C1" s="269"/>
      <c r="D1" s="269"/>
      <c r="E1" s="269"/>
      <c r="F1" s="269"/>
      <c r="G1" s="269"/>
      <c r="H1" s="269"/>
      <c r="I1" s="269"/>
      <c r="J1" s="26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1.25" customHeight="1">
      <c r="A2" s="109"/>
      <c r="B2" s="145">
        <v>1986</v>
      </c>
      <c r="C2" s="145">
        <v>1991</v>
      </c>
      <c r="D2" s="145">
        <v>1996</v>
      </c>
      <c r="E2" s="145">
        <v>2001</v>
      </c>
      <c r="F2" s="146">
        <v>2006</v>
      </c>
      <c r="G2" s="145">
        <v>2011</v>
      </c>
      <c r="H2" s="145">
        <v>2017</v>
      </c>
      <c r="I2" s="145">
        <v>2018</v>
      </c>
      <c r="J2" s="145">
        <v>2019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11.25" customHeight="1">
      <c r="A3" s="7" t="s">
        <v>144</v>
      </c>
      <c r="B3" s="8">
        <v>4164</v>
      </c>
      <c r="C3" s="8">
        <v>4410</v>
      </c>
      <c r="D3" s="8">
        <v>4152</v>
      </c>
      <c r="E3" s="8">
        <v>4329</v>
      </c>
      <c r="F3" s="8">
        <v>4260</v>
      </c>
      <c r="G3" s="8">
        <v>3950</v>
      </c>
      <c r="H3" s="8">
        <v>4570</v>
      </c>
      <c r="I3" s="8">
        <v>4615</v>
      </c>
      <c r="J3" s="8">
        <v>4880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11.25" customHeight="1">
      <c r="A4" s="23" t="s">
        <v>296</v>
      </c>
      <c r="B4" s="14">
        <v>3892</v>
      </c>
      <c r="C4" s="14">
        <v>4035</v>
      </c>
      <c r="D4" s="14">
        <v>3749</v>
      </c>
      <c r="E4" s="14">
        <v>3647</v>
      </c>
      <c r="F4" s="14">
        <v>2990</v>
      </c>
      <c r="G4" s="14">
        <v>2712</v>
      </c>
      <c r="H4" s="14">
        <v>3315</v>
      </c>
      <c r="I4" s="14">
        <v>3257</v>
      </c>
      <c r="J4" s="14">
        <v>3376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1.25" customHeight="1">
      <c r="A5" s="23" t="s">
        <v>297</v>
      </c>
      <c r="B5" s="23">
        <v>156</v>
      </c>
      <c r="C5" s="23">
        <v>198</v>
      </c>
      <c r="D5" s="23">
        <v>186</v>
      </c>
      <c r="E5" s="23">
        <v>331</v>
      </c>
      <c r="F5" s="23">
        <v>568</v>
      </c>
      <c r="G5" s="23">
        <v>512</v>
      </c>
      <c r="H5" s="23">
        <v>547</v>
      </c>
      <c r="I5" s="23">
        <v>568</v>
      </c>
      <c r="J5" s="23">
        <v>650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1.25" customHeight="1">
      <c r="A6" s="23" t="s">
        <v>298</v>
      </c>
      <c r="B6" s="23">
        <v>77</v>
      </c>
      <c r="C6" s="23">
        <v>124</v>
      </c>
      <c r="D6" s="23">
        <v>154</v>
      </c>
      <c r="E6" s="23">
        <v>198</v>
      </c>
      <c r="F6" s="23">
        <v>337</v>
      </c>
      <c r="G6" s="23">
        <v>403</v>
      </c>
      <c r="H6" s="23">
        <v>425</v>
      </c>
      <c r="I6" s="23">
        <v>465</v>
      </c>
      <c r="J6" s="23">
        <v>461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1.25" customHeight="1">
      <c r="A7" s="23" t="s">
        <v>299</v>
      </c>
      <c r="B7" s="23">
        <v>39</v>
      </c>
      <c r="C7" s="23">
        <v>53</v>
      </c>
      <c r="D7" s="23">
        <v>63</v>
      </c>
      <c r="E7" s="23">
        <v>153</v>
      </c>
      <c r="F7" s="23">
        <v>365</v>
      </c>
      <c r="G7" s="23">
        <v>323</v>
      </c>
      <c r="H7" s="23">
        <v>283</v>
      </c>
      <c r="I7" s="23">
        <v>325</v>
      </c>
      <c r="J7" s="23">
        <v>393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1.25" customHeight="1">
      <c r="A8" s="273" t="s">
        <v>300</v>
      </c>
      <c r="B8" s="273"/>
      <c r="C8" s="273"/>
      <c r="D8" s="273"/>
      <c r="E8" s="273"/>
      <c r="F8" s="273"/>
      <c r="G8" s="273"/>
      <c r="H8" s="273"/>
      <c r="I8" s="273"/>
      <c r="J8" s="273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1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1.25" customHeight="1">
      <c r="A12" s="3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4.25" customHeight="1"/>
    <row r="15" spans="1:28" ht="14.25" customHeight="1"/>
    <row r="16" spans="1:28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</sheetData>
  <mergeCells count="2">
    <mergeCell ref="A1:J1"/>
    <mergeCell ref="A8:J8"/>
  </mergeCells>
  <pageMargins left="0.75" right="0.75" top="1.39375" bottom="1.39375" header="0.51180555555555496" footer="0.51180555555555496"/>
  <pageSetup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Z1001"/>
  <sheetViews>
    <sheetView zoomScaleNormal="100" workbookViewId="0">
      <selection sqref="A1:I1"/>
    </sheetView>
  </sheetViews>
  <sheetFormatPr baseColWidth="10" defaultColWidth="12.625" defaultRowHeight="14.25"/>
  <cols>
    <col min="1" max="1" width="7" customWidth="1"/>
    <col min="2" max="9" width="8.625" customWidth="1"/>
    <col min="10" max="26" width="11.125" customWidth="1"/>
  </cols>
  <sheetData>
    <row r="1" spans="1:26" ht="11.25" customHeight="1">
      <c r="A1" s="255" t="s">
        <v>448</v>
      </c>
      <c r="B1" s="255"/>
      <c r="C1" s="255"/>
      <c r="D1" s="255"/>
      <c r="E1" s="255"/>
      <c r="F1" s="255"/>
      <c r="G1" s="255"/>
      <c r="H1" s="255"/>
      <c r="I1" s="255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261"/>
      <c r="B2" s="285" t="s">
        <v>161</v>
      </c>
      <c r="C2" s="285"/>
      <c r="D2" s="285" t="s">
        <v>162</v>
      </c>
      <c r="E2" s="285"/>
      <c r="F2" s="285" t="s">
        <v>163</v>
      </c>
      <c r="G2" s="285"/>
      <c r="H2" s="285" t="s">
        <v>305</v>
      </c>
      <c r="I2" s="285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261"/>
      <c r="B3" s="63" t="s">
        <v>179</v>
      </c>
      <c r="C3" s="63" t="s">
        <v>180</v>
      </c>
      <c r="D3" s="63" t="s">
        <v>179</v>
      </c>
      <c r="E3" s="63" t="s">
        <v>180</v>
      </c>
      <c r="F3" s="63" t="s">
        <v>179</v>
      </c>
      <c r="G3" s="63" t="s">
        <v>180</v>
      </c>
      <c r="H3" s="63" t="s">
        <v>179</v>
      </c>
      <c r="I3" s="63" t="s">
        <v>180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86">
        <v>2006</v>
      </c>
      <c r="B4" s="64">
        <v>95</v>
      </c>
      <c r="C4" s="64">
        <v>53</v>
      </c>
      <c r="D4" s="64">
        <v>77</v>
      </c>
      <c r="E4" s="64">
        <v>37</v>
      </c>
      <c r="F4" s="64">
        <v>4</v>
      </c>
      <c r="G4" s="64">
        <v>8</v>
      </c>
      <c r="H4" s="64">
        <v>14</v>
      </c>
      <c r="I4" s="64">
        <v>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86">
        <v>2007</v>
      </c>
      <c r="B5" s="64">
        <v>87</v>
      </c>
      <c r="C5" s="64">
        <v>42</v>
      </c>
      <c r="D5" s="64">
        <v>73</v>
      </c>
      <c r="E5" s="64">
        <v>36</v>
      </c>
      <c r="F5" s="64">
        <v>2</v>
      </c>
      <c r="G5" s="64">
        <v>2</v>
      </c>
      <c r="H5" s="64">
        <v>12</v>
      </c>
      <c r="I5" s="64">
        <v>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86">
        <v>2008</v>
      </c>
      <c r="B6" s="64">
        <v>56</v>
      </c>
      <c r="C6" s="64">
        <v>36</v>
      </c>
      <c r="D6" s="64">
        <v>43</v>
      </c>
      <c r="E6" s="64">
        <v>25</v>
      </c>
      <c r="F6" s="64">
        <v>5</v>
      </c>
      <c r="G6" s="64">
        <v>4</v>
      </c>
      <c r="H6" s="64">
        <v>8</v>
      </c>
      <c r="I6" s="64">
        <v>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86">
        <v>2009</v>
      </c>
      <c r="B7" s="64">
        <v>86</v>
      </c>
      <c r="C7" s="64">
        <v>38</v>
      </c>
      <c r="D7" s="64">
        <v>72</v>
      </c>
      <c r="E7" s="64">
        <v>25</v>
      </c>
      <c r="F7" s="64">
        <v>1</v>
      </c>
      <c r="G7" s="64">
        <v>4</v>
      </c>
      <c r="H7" s="64">
        <v>13</v>
      </c>
      <c r="I7" s="64">
        <v>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86">
        <v>2010</v>
      </c>
      <c r="B8" s="64">
        <v>71</v>
      </c>
      <c r="C8" s="64">
        <v>42</v>
      </c>
      <c r="D8" s="64">
        <v>56</v>
      </c>
      <c r="E8" s="64">
        <v>36</v>
      </c>
      <c r="F8" s="64">
        <v>5</v>
      </c>
      <c r="G8" s="64">
        <v>2</v>
      </c>
      <c r="H8" s="64">
        <v>10</v>
      </c>
      <c r="I8" s="64">
        <v>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86">
        <v>2011</v>
      </c>
      <c r="B9" s="64">
        <v>82</v>
      </c>
      <c r="C9" s="64">
        <v>43</v>
      </c>
      <c r="D9" s="64">
        <v>61</v>
      </c>
      <c r="E9" s="64">
        <v>37</v>
      </c>
      <c r="F9" s="64">
        <v>5</v>
      </c>
      <c r="G9" s="64">
        <v>0</v>
      </c>
      <c r="H9" s="64">
        <v>16</v>
      </c>
      <c r="I9" s="64">
        <v>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86">
        <v>2012</v>
      </c>
      <c r="B10" s="64">
        <v>56</v>
      </c>
      <c r="C10" s="64">
        <v>50</v>
      </c>
      <c r="D10" s="64">
        <v>44</v>
      </c>
      <c r="E10" s="64">
        <v>40</v>
      </c>
      <c r="F10" s="64">
        <v>2</v>
      </c>
      <c r="G10" s="64">
        <v>4</v>
      </c>
      <c r="H10" s="64">
        <v>10</v>
      </c>
      <c r="I10" s="64">
        <v>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86">
        <v>2013</v>
      </c>
      <c r="B11" s="64">
        <v>75</v>
      </c>
      <c r="C11" s="64">
        <v>54</v>
      </c>
      <c r="D11" s="64">
        <v>55</v>
      </c>
      <c r="E11" s="64">
        <v>41</v>
      </c>
      <c r="F11" s="64">
        <v>4</v>
      </c>
      <c r="G11" s="64">
        <v>7</v>
      </c>
      <c r="H11" s="64">
        <v>16</v>
      </c>
      <c r="I11" s="64">
        <v>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86">
        <v>2014</v>
      </c>
      <c r="B12" s="64">
        <v>63</v>
      </c>
      <c r="C12" s="64">
        <v>60</v>
      </c>
      <c r="D12" s="64">
        <v>50</v>
      </c>
      <c r="E12" s="64">
        <v>49</v>
      </c>
      <c r="F12" s="64">
        <v>3</v>
      </c>
      <c r="G12" s="64">
        <v>3</v>
      </c>
      <c r="H12" s="64">
        <v>10</v>
      </c>
      <c r="I12" s="64">
        <v>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86">
        <v>2015</v>
      </c>
      <c r="B13" s="64">
        <v>72</v>
      </c>
      <c r="C13" s="64">
        <v>66</v>
      </c>
      <c r="D13" s="64">
        <v>59</v>
      </c>
      <c r="E13" s="64">
        <v>55</v>
      </c>
      <c r="F13" s="64">
        <v>1</v>
      </c>
      <c r="G13" s="64">
        <v>8</v>
      </c>
      <c r="H13" s="64">
        <v>12</v>
      </c>
      <c r="I13" s="64">
        <v>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86">
        <v>2016</v>
      </c>
      <c r="B14" s="152">
        <v>78</v>
      </c>
      <c r="C14" s="152">
        <v>80</v>
      </c>
      <c r="D14" s="152">
        <v>64</v>
      </c>
      <c r="E14" s="152">
        <v>66</v>
      </c>
      <c r="F14" s="152">
        <v>2</v>
      </c>
      <c r="G14" s="152">
        <v>4</v>
      </c>
      <c r="H14" s="152">
        <v>12</v>
      </c>
      <c r="I14" s="152">
        <v>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86">
        <v>2017</v>
      </c>
      <c r="B15" s="152">
        <v>84</v>
      </c>
      <c r="C15" s="152">
        <v>96</v>
      </c>
      <c r="D15" s="152">
        <v>70</v>
      </c>
      <c r="E15" s="152">
        <v>73</v>
      </c>
      <c r="F15" s="152">
        <v>4</v>
      </c>
      <c r="G15" s="152">
        <v>15</v>
      </c>
      <c r="H15" s="152">
        <v>10</v>
      </c>
      <c r="I15" s="152">
        <v>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86">
        <v>2018</v>
      </c>
      <c r="B16" s="152">
        <v>110</v>
      </c>
      <c r="C16" s="152">
        <v>84</v>
      </c>
      <c r="D16" s="152">
        <v>89</v>
      </c>
      <c r="E16" s="152">
        <v>67</v>
      </c>
      <c r="F16" s="152">
        <v>4</v>
      </c>
      <c r="G16" s="152">
        <v>4</v>
      </c>
      <c r="H16" s="152">
        <v>17</v>
      </c>
      <c r="I16" s="152">
        <v>13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156">
        <v>2019</v>
      </c>
      <c r="B17" s="155">
        <v>114</v>
      </c>
      <c r="C17" s="155">
        <v>88</v>
      </c>
      <c r="D17" s="155">
        <v>90</v>
      </c>
      <c r="E17" s="155">
        <v>72</v>
      </c>
      <c r="F17" s="155">
        <v>5</v>
      </c>
      <c r="G17" s="155">
        <v>6</v>
      </c>
      <c r="H17" s="155">
        <v>19</v>
      </c>
      <c r="I17" s="155">
        <v>10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273" t="s">
        <v>306</v>
      </c>
      <c r="B18" s="273"/>
      <c r="C18" s="273"/>
      <c r="D18" s="273"/>
      <c r="E18" s="273"/>
      <c r="F18" s="273"/>
      <c r="G18" s="273"/>
      <c r="H18" s="273"/>
      <c r="I18" s="273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3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/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7">
    <mergeCell ref="A18:I18"/>
    <mergeCell ref="A1:I1"/>
    <mergeCell ref="A2:A3"/>
    <mergeCell ref="B2:C2"/>
    <mergeCell ref="D2:E2"/>
    <mergeCell ref="F2:G2"/>
    <mergeCell ref="H2:I2"/>
  </mergeCells>
  <pageMargins left="0.7" right="0.7" top="1.14375" bottom="1.14375" header="0.51180555555555496" footer="0.51180555555555496"/>
  <pageSetup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Z1001"/>
  <sheetViews>
    <sheetView zoomScaleNormal="100" workbookViewId="0">
      <selection activeCell="C30" sqref="C30"/>
    </sheetView>
  </sheetViews>
  <sheetFormatPr baseColWidth="10" defaultColWidth="12.625" defaultRowHeight="14.25"/>
  <cols>
    <col min="1" max="1" width="9.625" customWidth="1"/>
    <col min="2" max="9" width="8.5" customWidth="1"/>
    <col min="10" max="12" width="6.875" customWidth="1"/>
    <col min="13" max="13" width="6.5" customWidth="1"/>
    <col min="14" max="14" width="8.625" customWidth="1"/>
    <col min="15" max="26" width="11.125" customWidth="1"/>
  </cols>
  <sheetData>
    <row r="1" spans="1:26" ht="11.25" customHeight="1">
      <c r="A1" s="255" t="s">
        <v>449</v>
      </c>
      <c r="B1" s="255"/>
      <c r="C1" s="255"/>
      <c r="D1" s="255"/>
      <c r="E1" s="255"/>
      <c r="F1" s="255"/>
      <c r="G1" s="255"/>
      <c r="H1" s="255"/>
      <c r="I1" s="255"/>
      <c r="J1" s="2"/>
      <c r="K1" s="2"/>
      <c r="L1" s="2"/>
      <c r="M1" s="2"/>
      <c r="N1" s="3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261"/>
      <c r="B2" s="285" t="s">
        <v>88</v>
      </c>
      <c r="C2" s="285"/>
      <c r="D2" s="285"/>
      <c r="E2" s="285"/>
      <c r="F2" s="285" t="s">
        <v>161</v>
      </c>
      <c r="G2" s="285"/>
      <c r="H2" s="285"/>
      <c r="I2" s="285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261"/>
      <c r="B3" s="63" t="s">
        <v>144</v>
      </c>
      <c r="C3" s="63" t="s">
        <v>301</v>
      </c>
      <c r="D3" s="63" t="s">
        <v>302</v>
      </c>
      <c r="E3" s="63" t="s">
        <v>303</v>
      </c>
      <c r="F3" s="63" t="s">
        <v>144</v>
      </c>
      <c r="G3" s="63" t="s">
        <v>301</v>
      </c>
      <c r="H3" s="63" t="s">
        <v>302</v>
      </c>
      <c r="I3" s="63" t="s">
        <v>303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147">
        <v>2007</v>
      </c>
      <c r="B4" s="148">
        <v>137510</v>
      </c>
      <c r="C4" s="149">
        <v>150</v>
      </c>
      <c r="D4" s="40">
        <v>11583</v>
      </c>
      <c r="E4" s="40">
        <v>125777</v>
      </c>
      <c r="F4" s="149">
        <v>3774</v>
      </c>
      <c r="G4" s="64">
        <v>10</v>
      </c>
      <c r="H4" s="64">
        <v>273</v>
      </c>
      <c r="I4" s="40">
        <v>3491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147">
        <v>2008</v>
      </c>
      <c r="B5" s="148">
        <v>118939</v>
      </c>
      <c r="C5" s="149">
        <v>142</v>
      </c>
      <c r="D5" s="40">
        <v>8761</v>
      </c>
      <c r="E5" s="40">
        <v>110036</v>
      </c>
      <c r="F5" s="149">
        <v>3087</v>
      </c>
      <c r="G5" s="64">
        <v>3</v>
      </c>
      <c r="H5" s="64">
        <v>198</v>
      </c>
      <c r="I5" s="40">
        <v>2886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147">
        <v>2009</v>
      </c>
      <c r="B6" s="148">
        <v>106166</v>
      </c>
      <c r="C6" s="149">
        <v>127</v>
      </c>
      <c r="D6" s="40">
        <v>7680</v>
      </c>
      <c r="E6" s="40">
        <v>98359</v>
      </c>
      <c r="F6" s="149">
        <v>2784</v>
      </c>
      <c r="G6" s="64">
        <v>4</v>
      </c>
      <c r="H6" s="64">
        <v>184</v>
      </c>
      <c r="I6" s="40">
        <v>2596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147">
        <v>2010</v>
      </c>
      <c r="B7" s="148">
        <v>110321</v>
      </c>
      <c r="C7" s="149">
        <v>140</v>
      </c>
      <c r="D7" s="40">
        <v>7248</v>
      </c>
      <c r="E7" s="40">
        <v>102933</v>
      </c>
      <c r="F7" s="149">
        <v>2853</v>
      </c>
      <c r="G7" s="64">
        <v>2</v>
      </c>
      <c r="H7" s="64">
        <v>162</v>
      </c>
      <c r="I7" s="40">
        <v>2689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147">
        <v>2011</v>
      </c>
      <c r="B8" s="148">
        <v>110651</v>
      </c>
      <c r="C8" s="149">
        <v>132</v>
      </c>
      <c r="D8" s="40">
        <v>6915</v>
      </c>
      <c r="E8" s="40">
        <v>103604</v>
      </c>
      <c r="F8" s="149">
        <v>2907</v>
      </c>
      <c r="G8" s="64">
        <v>1</v>
      </c>
      <c r="H8" s="64">
        <v>136</v>
      </c>
      <c r="I8" s="40">
        <v>2770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147">
        <v>2012</v>
      </c>
      <c r="B9" s="148">
        <v>110764</v>
      </c>
      <c r="C9" s="149">
        <v>133</v>
      </c>
      <c r="D9" s="40">
        <v>6369</v>
      </c>
      <c r="E9" s="40">
        <v>104262</v>
      </c>
      <c r="F9" s="149">
        <v>2851</v>
      </c>
      <c r="G9" s="64">
        <v>0</v>
      </c>
      <c r="H9" s="64">
        <v>151</v>
      </c>
      <c r="I9" s="40">
        <v>2699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147">
        <v>2013</v>
      </c>
      <c r="B10" s="148">
        <v>100437</v>
      </c>
      <c r="C10" s="149">
        <v>110</v>
      </c>
      <c r="D10" s="40">
        <v>4900</v>
      </c>
      <c r="E10" s="40">
        <v>95427</v>
      </c>
      <c r="F10" s="149">
        <v>2500</v>
      </c>
      <c r="G10" s="64">
        <v>3</v>
      </c>
      <c r="H10" s="64">
        <v>107</v>
      </c>
      <c r="I10" s="40">
        <v>2389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147">
        <v>2014</v>
      </c>
      <c r="B11" s="148">
        <v>105893</v>
      </c>
      <c r="C11" s="149">
        <v>113</v>
      </c>
      <c r="D11" s="40">
        <v>5034</v>
      </c>
      <c r="E11" s="40">
        <v>100746</v>
      </c>
      <c r="F11" s="149">
        <v>2510</v>
      </c>
      <c r="G11" s="64">
        <v>2</v>
      </c>
      <c r="H11" s="64">
        <v>117</v>
      </c>
      <c r="I11" s="40">
        <v>2391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147">
        <v>2015</v>
      </c>
      <c r="B12" s="148">
        <v>101357</v>
      </c>
      <c r="C12" s="149">
        <v>144</v>
      </c>
      <c r="D12" s="40">
        <v>4652</v>
      </c>
      <c r="E12" s="40">
        <v>96562</v>
      </c>
      <c r="F12" s="149">
        <v>2503</v>
      </c>
      <c r="G12" s="64">
        <v>2</v>
      </c>
      <c r="H12" s="64">
        <v>78</v>
      </c>
      <c r="I12" s="40">
        <v>2423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98">
        <v>2016</v>
      </c>
      <c r="B13" s="150">
        <v>101294</v>
      </c>
      <c r="C13" s="150">
        <v>117</v>
      </c>
      <c r="D13" s="151">
        <v>4353</v>
      </c>
      <c r="E13" s="151">
        <v>96824</v>
      </c>
      <c r="F13" s="150">
        <v>2539</v>
      </c>
      <c r="G13" s="152">
        <v>2</v>
      </c>
      <c r="H13" s="152">
        <v>154</v>
      </c>
      <c r="I13" s="151">
        <v>2383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98">
        <v>2017</v>
      </c>
      <c r="B14" s="150">
        <v>102341</v>
      </c>
      <c r="C14" s="150">
        <v>100</v>
      </c>
      <c r="D14" s="151">
        <v>4280</v>
      </c>
      <c r="E14" s="151">
        <v>97960</v>
      </c>
      <c r="F14" s="150">
        <v>2694</v>
      </c>
      <c r="G14" s="152">
        <v>0</v>
      </c>
      <c r="H14" s="152">
        <v>146</v>
      </c>
      <c r="I14" s="151">
        <v>2548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98">
        <v>2018</v>
      </c>
      <c r="B15" s="150">
        <v>99444</v>
      </c>
      <c r="C15" s="150">
        <v>92</v>
      </c>
      <c r="D15" s="151">
        <v>4098</v>
      </c>
      <c r="E15" s="151">
        <v>95254</v>
      </c>
      <c r="F15" s="150">
        <v>2596</v>
      </c>
      <c r="G15" s="152">
        <v>4</v>
      </c>
      <c r="H15" s="152">
        <v>94</v>
      </c>
      <c r="I15" s="151">
        <v>2498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100">
        <v>2019</v>
      </c>
      <c r="B16" s="153">
        <v>95320</v>
      </c>
      <c r="C16" s="153">
        <v>75</v>
      </c>
      <c r="D16" s="154">
        <v>3599</v>
      </c>
      <c r="E16" s="154">
        <v>91645</v>
      </c>
      <c r="F16" s="153">
        <v>2523</v>
      </c>
      <c r="G16" s="155">
        <v>0</v>
      </c>
      <c r="H16" s="155">
        <v>76</v>
      </c>
      <c r="I16" s="154">
        <v>2447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273" t="s">
        <v>304</v>
      </c>
      <c r="B17" s="273"/>
      <c r="C17" s="273"/>
      <c r="D17" s="273"/>
      <c r="E17" s="273"/>
      <c r="F17" s="273"/>
      <c r="G17" s="273"/>
      <c r="H17" s="273"/>
      <c r="I17" s="273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122"/>
      <c r="B18" s="122"/>
      <c r="C18" s="122"/>
      <c r="D18" s="122"/>
      <c r="E18" s="122"/>
      <c r="F18" s="12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122"/>
      <c r="B19" s="122"/>
      <c r="C19" s="122"/>
      <c r="D19" s="122"/>
      <c r="E19" s="122"/>
      <c r="F19" s="12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122"/>
      <c r="B20" s="12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122"/>
      <c r="B21" s="12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69"/>
      <c r="B22" s="12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4.25" customHeight="1"/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5">
    <mergeCell ref="A1:I1"/>
    <mergeCell ref="A2:A3"/>
    <mergeCell ref="B2:E2"/>
    <mergeCell ref="F2:I2"/>
    <mergeCell ref="A17:I17"/>
  </mergeCells>
  <pageMargins left="0.74791666666666701" right="0.74791666666666701" top="1.37777777777778" bottom="1.37777777777778" header="0.51180555555555496" footer="0.51180555555555496"/>
  <pageSetup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W1000"/>
  <sheetViews>
    <sheetView zoomScaleNormal="100" workbookViewId="0">
      <selection activeCell="A13" sqref="A13"/>
    </sheetView>
  </sheetViews>
  <sheetFormatPr baseColWidth="10" defaultColWidth="12.625" defaultRowHeight="14.25"/>
  <cols>
    <col min="1" max="1" width="24" customWidth="1"/>
    <col min="2" max="7" width="9.875" customWidth="1"/>
    <col min="8" max="8" width="28.625" customWidth="1"/>
    <col min="9" max="9" width="11.5" customWidth="1"/>
    <col min="10" max="23" width="11.125" customWidth="1"/>
  </cols>
  <sheetData>
    <row r="1" spans="1:23" ht="11.25" customHeight="1">
      <c r="A1" s="287" t="s">
        <v>307</v>
      </c>
      <c r="B1" s="287"/>
      <c r="C1" s="287"/>
      <c r="D1" s="287"/>
      <c r="E1" s="287"/>
      <c r="F1" s="287"/>
      <c r="G1" s="287"/>
      <c r="H1" s="157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11.25" customHeight="1">
      <c r="A2" s="288"/>
      <c r="B2" s="289">
        <v>2001</v>
      </c>
      <c r="C2" s="289"/>
      <c r="D2" s="289">
        <v>2008</v>
      </c>
      <c r="E2" s="289"/>
      <c r="F2" s="289">
        <v>2019</v>
      </c>
      <c r="G2" s="289"/>
      <c r="H2" s="158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288"/>
      <c r="B3" s="159" t="s">
        <v>88</v>
      </c>
      <c r="C3" s="159" t="s">
        <v>161</v>
      </c>
      <c r="D3" s="159" t="s">
        <v>88</v>
      </c>
      <c r="E3" s="159" t="s">
        <v>161</v>
      </c>
      <c r="F3" s="159" t="s">
        <v>88</v>
      </c>
      <c r="G3" s="159" t="s">
        <v>161</v>
      </c>
      <c r="H3" s="16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161" t="s">
        <v>144</v>
      </c>
      <c r="B4" s="162">
        <v>8.5299999999999994</v>
      </c>
      <c r="C4" s="162">
        <v>8.73</v>
      </c>
      <c r="D4" s="101">
        <v>7.47</v>
      </c>
      <c r="E4" s="101">
        <v>7.4</v>
      </c>
      <c r="F4" s="101">
        <v>7.97</v>
      </c>
      <c r="G4" s="101">
        <v>7.76</v>
      </c>
      <c r="H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106" t="s">
        <v>308</v>
      </c>
      <c r="B5" s="104">
        <v>2.92</v>
      </c>
      <c r="C5" s="104">
        <v>2.97</v>
      </c>
      <c r="D5" s="97">
        <v>2.31</v>
      </c>
      <c r="E5" s="97">
        <v>2.37</v>
      </c>
      <c r="F5" s="97">
        <v>2.17</v>
      </c>
      <c r="G5" s="97">
        <v>2.15</v>
      </c>
      <c r="H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106" t="s">
        <v>309</v>
      </c>
      <c r="B6" s="104">
        <v>2.35</v>
      </c>
      <c r="C6" s="104">
        <v>2.38</v>
      </c>
      <c r="D6" s="97">
        <v>2.12</v>
      </c>
      <c r="E6" s="97">
        <v>2.1</v>
      </c>
      <c r="F6" s="97">
        <v>2.27</v>
      </c>
      <c r="G6" s="97">
        <v>2.21</v>
      </c>
      <c r="H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106" t="s">
        <v>310</v>
      </c>
      <c r="B7" s="104">
        <v>0.88</v>
      </c>
      <c r="C7" s="104">
        <v>0.86</v>
      </c>
      <c r="D7" s="97">
        <v>0.83</v>
      </c>
      <c r="E7" s="97">
        <v>0.68</v>
      </c>
      <c r="F7" s="97">
        <v>0.88</v>
      </c>
      <c r="G7" s="104">
        <v>0.73</v>
      </c>
      <c r="H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286" t="s">
        <v>311</v>
      </c>
      <c r="B8" s="286"/>
      <c r="C8" s="286"/>
      <c r="D8" s="286"/>
      <c r="E8" s="286"/>
      <c r="F8" s="286"/>
      <c r="G8" s="286"/>
      <c r="H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286" t="s">
        <v>312</v>
      </c>
      <c r="B9" s="286"/>
      <c r="C9" s="286"/>
      <c r="D9" s="286"/>
      <c r="E9" s="286"/>
      <c r="F9" s="286"/>
      <c r="G9" s="28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2"/>
      <c r="B10" s="2"/>
      <c r="C10" s="2"/>
      <c r="D10" s="2"/>
      <c r="E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4.25" customHeight="1"/>
    <row r="23" spans="1:23" ht="14.25" customHeight="1"/>
    <row r="24" spans="1:23" ht="14.25" customHeight="1"/>
    <row r="25" spans="1:23" ht="14.25" customHeight="1"/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A8:G8"/>
    <mergeCell ref="A9:G9"/>
    <mergeCell ref="A1:G1"/>
    <mergeCell ref="A2:A3"/>
    <mergeCell ref="B2:C2"/>
    <mergeCell ref="D2:E2"/>
    <mergeCell ref="F2:G2"/>
  </mergeCells>
  <pageMargins left="0.75" right="0.75" top="1.39375" bottom="1.39375" header="0.51180555555555496" footer="0.51180555555555496"/>
  <pageSetup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J997"/>
  <sheetViews>
    <sheetView zoomScaleNormal="100" workbookViewId="0">
      <selection activeCell="F11" sqref="F11"/>
    </sheetView>
  </sheetViews>
  <sheetFormatPr baseColWidth="10" defaultColWidth="12.625" defaultRowHeight="14.25"/>
  <cols>
    <col min="1" max="1" width="13.125" customWidth="1"/>
    <col min="2" max="7" width="10" customWidth="1"/>
    <col min="8" max="10" width="9.125" customWidth="1"/>
    <col min="11" max="15" width="9" customWidth="1"/>
  </cols>
  <sheetData>
    <row r="1" spans="1:10" ht="22.5" customHeight="1">
      <c r="A1" s="269" t="s">
        <v>313</v>
      </c>
      <c r="B1" s="269"/>
      <c r="C1" s="269"/>
      <c r="D1" s="269"/>
      <c r="E1" s="269"/>
      <c r="F1" s="269"/>
      <c r="G1" s="269"/>
      <c r="H1" s="2"/>
    </row>
    <row r="2" spans="1:10" ht="11.25" customHeight="1">
      <c r="A2" s="261"/>
      <c r="B2" s="285" t="s">
        <v>144</v>
      </c>
      <c r="C2" s="285"/>
      <c r="D2" s="285" t="s">
        <v>179</v>
      </c>
      <c r="E2" s="285"/>
      <c r="F2" s="285" t="s">
        <v>180</v>
      </c>
      <c r="G2" s="285"/>
      <c r="H2" s="2"/>
      <c r="I2" s="2"/>
      <c r="J2" s="2"/>
    </row>
    <row r="3" spans="1:10" ht="45">
      <c r="A3" s="261"/>
      <c r="B3" s="5" t="s">
        <v>314</v>
      </c>
      <c r="C3" s="5" t="s">
        <v>315</v>
      </c>
      <c r="D3" s="5" t="s">
        <v>314</v>
      </c>
      <c r="E3" s="5" t="s">
        <v>316</v>
      </c>
      <c r="F3" s="5" t="s">
        <v>314</v>
      </c>
      <c r="G3" s="5" t="s">
        <v>316</v>
      </c>
      <c r="H3" s="2"/>
      <c r="I3" s="2"/>
      <c r="J3" s="2"/>
    </row>
    <row r="4" spans="1:10" ht="11.25" customHeight="1">
      <c r="A4" s="120" t="s">
        <v>161</v>
      </c>
      <c r="B4" s="106">
        <v>6.68</v>
      </c>
      <c r="C4" s="106">
        <v>29.67</v>
      </c>
      <c r="D4" s="163">
        <v>10.17</v>
      </c>
      <c r="E4" s="163">
        <v>31.78</v>
      </c>
      <c r="F4" s="163">
        <v>3.08</v>
      </c>
      <c r="G4" s="163">
        <v>23.95</v>
      </c>
      <c r="H4" s="2"/>
      <c r="I4" s="2"/>
      <c r="J4" s="2"/>
    </row>
    <row r="5" spans="1:10" ht="11.25" customHeight="1">
      <c r="A5" s="164" t="s">
        <v>88</v>
      </c>
      <c r="B5" s="165">
        <v>5.63</v>
      </c>
      <c r="C5" s="165">
        <v>26.23</v>
      </c>
      <c r="D5" s="166">
        <v>8.73</v>
      </c>
      <c r="E5" s="166">
        <v>27.2</v>
      </c>
      <c r="F5" s="166">
        <v>2.54</v>
      </c>
      <c r="G5" s="166">
        <v>23.35</v>
      </c>
      <c r="H5" s="2"/>
      <c r="I5" s="2"/>
      <c r="J5" s="2"/>
    </row>
    <row r="6" spans="1:10" ht="12.75" customHeight="1">
      <c r="A6" s="290" t="s">
        <v>311</v>
      </c>
      <c r="B6" s="290"/>
      <c r="C6" s="290"/>
      <c r="D6" s="290"/>
      <c r="E6" s="290"/>
      <c r="F6" s="290"/>
      <c r="G6" s="290"/>
      <c r="H6" s="2"/>
      <c r="I6" s="2"/>
      <c r="J6" s="2"/>
    </row>
    <row r="7" spans="1:10" ht="11.25" customHeight="1">
      <c r="A7" s="265" t="s">
        <v>317</v>
      </c>
      <c r="B7" s="265"/>
      <c r="C7" s="265"/>
      <c r="D7" s="265"/>
      <c r="E7" s="265"/>
      <c r="F7" s="265"/>
      <c r="G7" s="265"/>
    </row>
    <row r="8" spans="1:10" ht="11.25" customHeight="1">
      <c r="A8" s="6"/>
    </row>
    <row r="9" spans="1:10" ht="11.25" customHeight="1"/>
    <row r="10" spans="1:10" ht="11.25" customHeight="1"/>
    <row r="11" spans="1:10" ht="11.25" customHeight="1"/>
    <row r="12" spans="1:10" ht="11.25" customHeight="1"/>
    <row r="13" spans="1:10" ht="11.25" customHeight="1"/>
    <row r="14" spans="1:10" ht="11.25" customHeight="1"/>
    <row r="15" spans="1:10" ht="11.25" customHeight="1"/>
    <row r="16" spans="1:10" ht="11.25" customHeight="1"/>
    <row r="17" ht="11.25" customHeight="1"/>
    <row r="18" ht="11.25" customHeight="1"/>
    <row r="19" ht="11.25" customHeight="1"/>
    <row r="20" ht="11.25" customHeight="1"/>
    <row r="21" ht="11.25" customHeight="1"/>
    <row r="22" ht="11.25" customHeight="1"/>
    <row r="23" ht="11.25" customHeight="1"/>
    <row r="24" ht="11.25" customHeight="1"/>
    <row r="25" ht="11.25" customHeight="1"/>
    <row r="26" ht="11.25" customHeight="1"/>
    <row r="27" ht="11.25" customHeight="1"/>
    <row r="28" ht="11.25" customHeight="1"/>
    <row r="29" ht="11.25" customHeight="1"/>
    <row r="30" ht="11.25" customHeight="1"/>
    <row r="31" ht="11.25" customHeight="1"/>
    <row r="32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7">
    <mergeCell ref="A6:G6"/>
    <mergeCell ref="A7:G7"/>
    <mergeCell ref="A1:G1"/>
    <mergeCell ref="A2:A3"/>
    <mergeCell ref="B2:C2"/>
    <mergeCell ref="D2:E2"/>
    <mergeCell ref="F2:G2"/>
  </mergeCells>
  <pageMargins left="0.75" right="0.75" top="1.39375" bottom="1.39375" header="0.51180555555555496" footer="0.51180555555555496"/>
  <pageSetup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W1000"/>
  <sheetViews>
    <sheetView zoomScaleNormal="100" workbookViewId="0">
      <selection sqref="A1:F1"/>
    </sheetView>
  </sheetViews>
  <sheetFormatPr baseColWidth="10" defaultColWidth="12.625" defaultRowHeight="14.25"/>
  <cols>
    <col min="1" max="1" width="15.125" customWidth="1"/>
    <col min="2" max="5" width="11.125" customWidth="1"/>
    <col min="6" max="6" width="18.625" customWidth="1"/>
    <col min="7" max="23" width="11.125" customWidth="1"/>
    <col min="24" max="24" width="9" customWidth="1"/>
  </cols>
  <sheetData>
    <row r="1" spans="1:23" ht="11.25" customHeight="1">
      <c r="A1" s="255" t="s">
        <v>318</v>
      </c>
      <c r="B1" s="255"/>
      <c r="C1" s="255"/>
      <c r="D1" s="255"/>
      <c r="E1" s="255"/>
      <c r="F1" s="25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3" ht="22.5">
      <c r="A2" s="23"/>
      <c r="B2" s="167" t="s">
        <v>144</v>
      </c>
      <c r="C2" s="167" t="s">
        <v>179</v>
      </c>
      <c r="D2" s="167" t="s">
        <v>180</v>
      </c>
      <c r="E2" s="167" t="s">
        <v>319</v>
      </c>
      <c r="F2" s="21" t="s">
        <v>320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1.25" customHeight="1">
      <c r="A3" s="168" t="s">
        <v>144</v>
      </c>
      <c r="B3" s="168">
        <v>7995</v>
      </c>
      <c r="C3" s="168">
        <v>4115</v>
      </c>
      <c r="D3" s="168">
        <v>3880</v>
      </c>
      <c r="E3" s="168">
        <v>1.06</v>
      </c>
      <c r="F3" s="169">
        <f t="shared" ref="F3:F22" si="0">B3/$B$3</f>
        <v>1</v>
      </c>
      <c r="G3" s="45"/>
      <c r="H3" s="45"/>
      <c r="I3" s="2"/>
      <c r="J3" s="2"/>
      <c r="K3" s="170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3" ht="11.25" customHeight="1">
      <c r="A4" s="171" t="s">
        <v>321</v>
      </c>
      <c r="B4" s="64">
        <v>31</v>
      </c>
      <c r="C4" s="64">
        <v>14</v>
      </c>
      <c r="D4" s="64">
        <v>17</v>
      </c>
      <c r="E4" s="104">
        <v>0.82</v>
      </c>
      <c r="F4" s="13">
        <f t="shared" si="0"/>
        <v>3.8774233896185116E-3</v>
      </c>
      <c r="G4" s="45"/>
      <c r="H4" s="45"/>
      <c r="I4" s="2"/>
      <c r="J4" s="2"/>
      <c r="K4" s="170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1.25" customHeight="1">
      <c r="A5" s="171" t="s">
        <v>322</v>
      </c>
      <c r="B5" s="64">
        <v>7</v>
      </c>
      <c r="C5" s="64">
        <v>4</v>
      </c>
      <c r="D5" s="64">
        <v>3</v>
      </c>
      <c r="E5" s="104">
        <v>1.33</v>
      </c>
      <c r="F5" s="13">
        <f t="shared" si="0"/>
        <v>8.7554721701063164E-4</v>
      </c>
      <c r="G5" s="45"/>
      <c r="H5" s="45"/>
      <c r="I5" s="2"/>
      <c r="J5" s="2"/>
      <c r="K5" s="170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ht="11.25" customHeight="1">
      <c r="A6" s="171" t="s">
        <v>323</v>
      </c>
      <c r="B6" s="64">
        <v>4</v>
      </c>
      <c r="C6" s="64">
        <v>3</v>
      </c>
      <c r="D6" s="64">
        <v>1</v>
      </c>
      <c r="E6" s="104">
        <v>3</v>
      </c>
      <c r="F6" s="13">
        <f t="shared" si="0"/>
        <v>5.0031269543464665E-4</v>
      </c>
      <c r="G6" s="45"/>
      <c r="H6" s="45"/>
      <c r="I6" s="2"/>
      <c r="J6" s="2"/>
      <c r="K6" s="170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25" customHeight="1">
      <c r="A7" s="171" t="s">
        <v>324</v>
      </c>
      <c r="B7" s="64">
        <v>2</v>
      </c>
      <c r="C7" s="64">
        <v>1</v>
      </c>
      <c r="D7" s="64">
        <v>1</v>
      </c>
      <c r="E7" s="104">
        <v>1</v>
      </c>
      <c r="F7" s="13">
        <f t="shared" si="0"/>
        <v>2.5015634771732333E-4</v>
      </c>
      <c r="G7" s="45"/>
      <c r="H7" s="45"/>
      <c r="I7" s="2"/>
      <c r="J7" s="2"/>
      <c r="K7" s="170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11.25" customHeight="1">
      <c r="A8" s="171" t="s">
        <v>325</v>
      </c>
      <c r="B8" s="64">
        <v>10</v>
      </c>
      <c r="C8" s="64">
        <v>7</v>
      </c>
      <c r="D8" s="64">
        <v>3</v>
      </c>
      <c r="E8" s="104">
        <v>2.33</v>
      </c>
      <c r="F8" s="13">
        <f t="shared" si="0"/>
        <v>1.2507817385866166E-3</v>
      </c>
      <c r="G8" s="45"/>
      <c r="H8" s="45"/>
      <c r="I8" s="2"/>
      <c r="J8" s="2"/>
      <c r="K8" s="170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11.25" customHeight="1">
      <c r="A9" s="171" t="s">
        <v>326</v>
      </c>
      <c r="B9" s="64">
        <v>23</v>
      </c>
      <c r="C9" s="64">
        <v>16</v>
      </c>
      <c r="D9" s="64">
        <v>7</v>
      </c>
      <c r="E9" s="104">
        <v>2.29</v>
      </c>
      <c r="F9" s="13">
        <f t="shared" si="0"/>
        <v>2.8767979987492183E-3</v>
      </c>
      <c r="G9" s="45"/>
      <c r="H9" s="45"/>
      <c r="I9" s="2"/>
      <c r="J9" s="2"/>
      <c r="K9" s="170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3" ht="11.25" customHeight="1">
      <c r="A10" s="171" t="s">
        <v>327</v>
      </c>
      <c r="B10" s="64">
        <v>20</v>
      </c>
      <c r="C10" s="64">
        <v>18</v>
      </c>
      <c r="D10" s="64">
        <v>2</v>
      </c>
      <c r="E10" s="104">
        <v>9</v>
      </c>
      <c r="F10" s="13">
        <f t="shared" si="0"/>
        <v>2.5015634771732333E-3</v>
      </c>
      <c r="G10" s="45"/>
      <c r="H10" s="45"/>
      <c r="I10" s="2"/>
      <c r="J10" s="2"/>
      <c r="K10" s="170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3" ht="11.25" customHeight="1">
      <c r="A11" s="171" t="s">
        <v>328</v>
      </c>
      <c r="B11" s="64">
        <v>30</v>
      </c>
      <c r="C11" s="64">
        <v>19</v>
      </c>
      <c r="D11" s="64">
        <v>11</v>
      </c>
      <c r="E11" s="104">
        <v>1.73</v>
      </c>
      <c r="F11" s="13">
        <f t="shared" si="0"/>
        <v>3.7523452157598499E-3</v>
      </c>
      <c r="G11" s="45"/>
      <c r="H11" s="45"/>
      <c r="I11" s="2"/>
      <c r="J11" s="2"/>
      <c r="K11" s="170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3" ht="11.25" customHeight="1">
      <c r="A12" s="171" t="s">
        <v>329</v>
      </c>
      <c r="B12" s="64">
        <v>53</v>
      </c>
      <c r="C12" s="64">
        <v>36</v>
      </c>
      <c r="D12" s="64">
        <v>17</v>
      </c>
      <c r="E12" s="104">
        <v>2.12</v>
      </c>
      <c r="F12" s="13">
        <f t="shared" si="0"/>
        <v>6.6291432145090682E-3</v>
      </c>
      <c r="G12" s="45"/>
      <c r="H12" s="45"/>
      <c r="I12" s="2"/>
      <c r="J12" s="2"/>
      <c r="K12" s="170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3" ht="11.25" customHeight="1">
      <c r="A13" s="171" t="s">
        <v>330</v>
      </c>
      <c r="B13" s="64">
        <v>80</v>
      </c>
      <c r="C13" s="64">
        <v>51</v>
      </c>
      <c r="D13" s="64">
        <v>29</v>
      </c>
      <c r="E13" s="104">
        <v>1.76</v>
      </c>
      <c r="F13" s="13">
        <f t="shared" si="0"/>
        <v>1.0006253908692933E-2</v>
      </c>
      <c r="G13" s="45"/>
      <c r="H13" s="45"/>
      <c r="I13" s="2"/>
      <c r="J13" s="2"/>
      <c r="K13" s="170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3" ht="11.25" customHeight="1">
      <c r="A14" s="171" t="s">
        <v>331</v>
      </c>
      <c r="B14" s="64">
        <v>117</v>
      </c>
      <c r="C14" s="64">
        <v>70</v>
      </c>
      <c r="D14" s="64">
        <v>47</v>
      </c>
      <c r="E14" s="104">
        <v>1.49</v>
      </c>
      <c r="F14" s="13">
        <f t="shared" si="0"/>
        <v>1.4634146341463415E-2</v>
      </c>
      <c r="G14" s="45"/>
      <c r="H14" s="45"/>
      <c r="I14" s="2"/>
      <c r="J14" s="2"/>
      <c r="K14" s="170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3" ht="11.25" customHeight="1">
      <c r="A15" s="171" t="s">
        <v>332</v>
      </c>
      <c r="B15" s="64">
        <v>237</v>
      </c>
      <c r="C15" s="64">
        <v>153</v>
      </c>
      <c r="D15" s="64">
        <v>84</v>
      </c>
      <c r="E15" s="104">
        <v>1.82</v>
      </c>
      <c r="F15" s="13">
        <f t="shared" si="0"/>
        <v>2.9643527204502813E-2</v>
      </c>
      <c r="G15" s="45"/>
      <c r="H15" s="45"/>
      <c r="I15" s="2"/>
      <c r="J15" s="2"/>
      <c r="K15" s="170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3" ht="11.25" customHeight="1">
      <c r="A16" s="171" t="s">
        <v>333</v>
      </c>
      <c r="B16" s="64">
        <v>306</v>
      </c>
      <c r="C16" s="64">
        <v>211</v>
      </c>
      <c r="D16" s="64">
        <v>95</v>
      </c>
      <c r="E16" s="104">
        <v>2.2200000000000002</v>
      </c>
      <c r="F16" s="13">
        <f t="shared" si="0"/>
        <v>3.8273921200750467E-2</v>
      </c>
      <c r="G16" s="45"/>
      <c r="H16" s="45"/>
      <c r="I16" s="2"/>
      <c r="J16" s="2"/>
      <c r="K16" s="170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3" ht="11.25" customHeight="1">
      <c r="A17" s="171" t="s">
        <v>334</v>
      </c>
      <c r="B17" s="64">
        <v>425</v>
      </c>
      <c r="C17" s="64">
        <v>278</v>
      </c>
      <c r="D17" s="64">
        <v>147</v>
      </c>
      <c r="E17" s="104">
        <v>1.89</v>
      </c>
      <c r="F17" s="13">
        <f t="shared" si="0"/>
        <v>5.315822388993121E-2</v>
      </c>
      <c r="G17" s="45"/>
      <c r="H17" s="45"/>
      <c r="I17" s="2"/>
      <c r="J17" s="2"/>
      <c r="K17" s="170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3" ht="11.25" customHeight="1">
      <c r="A18" s="171" t="s">
        <v>335</v>
      </c>
      <c r="B18" s="64">
        <v>484</v>
      </c>
      <c r="C18" s="64">
        <v>320</v>
      </c>
      <c r="D18" s="64">
        <v>164</v>
      </c>
      <c r="E18" s="104">
        <v>1.95</v>
      </c>
      <c r="F18" s="13">
        <f t="shared" si="0"/>
        <v>6.0537836147592249E-2</v>
      </c>
      <c r="G18" s="45"/>
      <c r="H18" s="45"/>
      <c r="I18" s="2"/>
      <c r="J18" s="2"/>
      <c r="K18" s="170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3" ht="11.25" customHeight="1">
      <c r="A19" s="171" t="s">
        <v>336</v>
      </c>
      <c r="B19" s="64">
        <v>682</v>
      </c>
      <c r="C19" s="64">
        <v>433</v>
      </c>
      <c r="D19" s="64">
        <v>249</v>
      </c>
      <c r="E19" s="104">
        <v>1.74</v>
      </c>
      <c r="F19" s="13">
        <f t="shared" si="0"/>
        <v>8.5303314571607253E-2</v>
      </c>
      <c r="G19" s="45"/>
      <c r="H19" s="45"/>
      <c r="I19" s="2"/>
      <c r="J19" s="2"/>
      <c r="K19" s="170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3" ht="11.25" customHeight="1">
      <c r="A20" s="171" t="s">
        <v>337</v>
      </c>
      <c r="B20" s="64">
        <v>879</v>
      </c>
      <c r="C20" s="64">
        <v>539</v>
      </c>
      <c r="D20" s="64">
        <v>340</v>
      </c>
      <c r="E20" s="104">
        <v>1.59</v>
      </c>
      <c r="F20" s="13">
        <f t="shared" si="0"/>
        <v>0.1099437148217636</v>
      </c>
      <c r="G20" s="45"/>
      <c r="H20" s="45"/>
      <c r="I20" s="2"/>
      <c r="J20" s="2"/>
      <c r="K20" s="17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3" ht="11.25" customHeight="1">
      <c r="A21" s="171" t="s">
        <v>338</v>
      </c>
      <c r="B21" s="64">
        <v>1200</v>
      </c>
      <c r="C21" s="64">
        <v>638</v>
      </c>
      <c r="D21" s="64">
        <v>562</v>
      </c>
      <c r="E21" s="104">
        <v>1.1399999999999999</v>
      </c>
      <c r="F21" s="13">
        <f t="shared" si="0"/>
        <v>0.15009380863039401</v>
      </c>
      <c r="G21" s="45"/>
      <c r="H21" s="45"/>
      <c r="I21" s="2"/>
      <c r="J21" s="2"/>
      <c r="K21" s="17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3" ht="11.25" customHeight="1">
      <c r="A22" s="171" t="s">
        <v>339</v>
      </c>
      <c r="B22" s="64">
        <v>3405</v>
      </c>
      <c r="C22" s="64">
        <v>1304</v>
      </c>
      <c r="D22" s="64">
        <v>2101</v>
      </c>
      <c r="E22" s="104">
        <v>0.62</v>
      </c>
      <c r="F22" s="13">
        <f t="shared" si="0"/>
        <v>0.42589118198874298</v>
      </c>
      <c r="G22" s="45"/>
      <c r="H22" s="45"/>
      <c r="I22" s="2"/>
      <c r="J22" s="2"/>
      <c r="K22" s="17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 ht="11.25" customHeight="1">
      <c r="A23" s="291" t="s">
        <v>340</v>
      </c>
      <c r="B23" s="291"/>
      <c r="C23" s="291"/>
      <c r="D23" s="291"/>
      <c r="E23" s="291"/>
      <c r="F23" s="17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 ht="11.25" customHeight="1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 ht="14.25" customHeight="1"/>
    <row r="27" spans="1:23" ht="14.25" customHeight="1"/>
    <row r="28" spans="1:23" ht="14.25" customHeight="1"/>
    <row r="29" spans="1:23" ht="14.25" customHeight="1"/>
    <row r="30" spans="1:23" ht="14.25" customHeight="1"/>
    <row r="31" spans="1:23" ht="14.25" customHeight="1"/>
    <row r="32" spans="1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F1"/>
    <mergeCell ref="A23:E23"/>
  </mergeCells>
  <pageMargins left="0.75" right="0.75" top="1.39375" bottom="1.39375" header="0.51180555555555496" footer="0.51180555555555496"/>
  <pageSetup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AE969"/>
  <sheetViews>
    <sheetView topLeftCell="A10" zoomScaleNormal="100" workbookViewId="0">
      <selection activeCell="O21" sqref="O21"/>
    </sheetView>
  </sheetViews>
  <sheetFormatPr baseColWidth="10" defaultColWidth="12.625" defaultRowHeight="14.25"/>
  <cols>
    <col min="1" max="1" width="10.125" customWidth="1"/>
    <col min="2" max="2" width="7.625" customWidth="1"/>
    <col min="3" max="3" width="11.375" customWidth="1"/>
    <col min="5" max="5" width="7.375" customWidth="1"/>
    <col min="7" max="8" width="6.5" customWidth="1"/>
    <col min="9" max="18" width="5" customWidth="1"/>
    <col min="19" max="19" width="4.5" customWidth="1"/>
    <col min="20" max="31" width="4" customWidth="1"/>
  </cols>
  <sheetData>
    <row r="1" spans="1:31" ht="11.25" customHeight="1">
      <c r="A1" s="173" t="s">
        <v>341</v>
      </c>
      <c r="B1" s="174"/>
      <c r="C1" s="174"/>
      <c r="D1" s="174"/>
      <c r="E1" s="174"/>
      <c r="F1" s="174"/>
      <c r="G1" s="174"/>
      <c r="H1" s="175"/>
      <c r="I1" s="2"/>
      <c r="J1" s="2"/>
      <c r="K1" s="69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1.25" customHeight="1">
      <c r="A2" s="23"/>
      <c r="B2" s="119" t="s">
        <v>268</v>
      </c>
      <c r="C2" s="119" t="s">
        <v>161</v>
      </c>
      <c r="D2" s="119" t="s">
        <v>269</v>
      </c>
      <c r="E2" s="119" t="s">
        <v>273</v>
      </c>
      <c r="F2" s="119" t="s">
        <v>265</v>
      </c>
      <c r="G2" s="119" t="s">
        <v>272</v>
      </c>
      <c r="H2" s="119" t="s">
        <v>270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1.25" customHeight="1">
      <c r="A3" s="176">
        <v>1990</v>
      </c>
      <c r="B3" s="97">
        <v>4.8848380000000002</v>
      </c>
      <c r="C3" s="97">
        <v>2.9479350000000002</v>
      </c>
      <c r="D3" s="97">
        <v>5.7946479999999996</v>
      </c>
      <c r="E3" s="97">
        <v>0.73091399999999995</v>
      </c>
      <c r="F3" s="97">
        <v>1.6906110000000001</v>
      </c>
      <c r="G3" s="97">
        <v>3.0704769999999999</v>
      </c>
      <c r="H3" s="97">
        <v>5.1078729999999997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1.25" customHeight="1">
      <c r="A4" s="176">
        <v>2000</v>
      </c>
      <c r="B4" s="97">
        <v>2.7682289999999998</v>
      </c>
      <c r="C4" s="97">
        <v>2.6621299999999999</v>
      </c>
      <c r="D4" s="97">
        <v>4.1686420000000002</v>
      </c>
      <c r="E4" s="97">
        <v>1.251196</v>
      </c>
      <c r="F4" s="97">
        <v>1.0228170000000001</v>
      </c>
      <c r="G4" s="97">
        <v>3.508991</v>
      </c>
      <c r="H4" s="97">
        <v>4.2435609999999997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1.25" customHeight="1">
      <c r="A5" s="176">
        <v>2005</v>
      </c>
      <c r="B5" s="97">
        <v>3.3194400000000002</v>
      </c>
      <c r="C5" s="97">
        <v>3.7334550000000002</v>
      </c>
      <c r="D5" s="97">
        <v>3.9054160000000002</v>
      </c>
      <c r="E5" s="97">
        <v>2.590503</v>
      </c>
      <c r="F5" s="97">
        <v>2.2458879999999999</v>
      </c>
      <c r="G5" s="97">
        <v>4.8246589999999996</v>
      </c>
      <c r="H5" s="97">
        <v>5.5328900000000001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1.25" customHeight="1">
      <c r="A6" s="176">
        <v>2010</v>
      </c>
      <c r="B6" s="97">
        <v>3.3397899999999998</v>
      </c>
      <c r="C6" s="97">
        <v>3.9388030000000001</v>
      </c>
      <c r="D6" s="97">
        <v>2.680803</v>
      </c>
      <c r="E6" s="97">
        <v>3.2990710000000001</v>
      </c>
      <c r="F6" s="97">
        <v>2.3161320000000001</v>
      </c>
      <c r="G6" s="97">
        <v>5.1767149999999997</v>
      </c>
      <c r="H6" s="97">
        <v>5.5357950000000002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1.25" customHeight="1">
      <c r="A7" s="25">
        <v>2011</v>
      </c>
      <c r="B7" s="97">
        <v>2.8553470000000001</v>
      </c>
      <c r="C7" s="97">
        <v>3.2835640000000001</v>
      </c>
      <c r="D7" s="97">
        <v>1.860187</v>
      </c>
      <c r="E7" s="97">
        <v>2.8063609999999999</v>
      </c>
      <c r="F7" s="97">
        <v>1.730866</v>
      </c>
      <c r="G7" s="97">
        <v>4.7446650000000004</v>
      </c>
      <c r="H7" s="97">
        <v>4.9352989999999997</v>
      </c>
      <c r="I7" s="2"/>
      <c r="J7" s="2"/>
      <c r="K7" s="125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11.25" customHeight="1">
      <c r="A8" s="25">
        <v>2012</v>
      </c>
      <c r="B8" s="97">
        <v>2.148838</v>
      </c>
      <c r="C8" s="97">
        <v>2.6568329999999998</v>
      </c>
      <c r="D8" s="97">
        <v>1.490807</v>
      </c>
      <c r="E8" s="97">
        <v>1.9290670000000001</v>
      </c>
      <c r="F8" s="97">
        <v>1.0543389999999999</v>
      </c>
      <c r="G8" s="97">
        <v>4.1353960000000001</v>
      </c>
      <c r="H8" s="97">
        <v>4.1074260000000002</v>
      </c>
      <c r="I8" s="2"/>
      <c r="J8" s="2"/>
      <c r="K8" s="177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1.25" customHeight="1">
      <c r="A9" s="25">
        <v>2013</v>
      </c>
      <c r="B9" s="97">
        <v>1.881424</v>
      </c>
      <c r="C9" s="97">
        <v>2.581026</v>
      </c>
      <c r="D9" s="97">
        <v>1.061437</v>
      </c>
      <c r="E9" s="97">
        <v>1.448766</v>
      </c>
      <c r="F9" s="97">
        <v>0.73806799999999995</v>
      </c>
      <c r="G9" s="97">
        <v>3.5900249999999998</v>
      </c>
      <c r="H9" s="97">
        <v>4.0993310000000003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11.25" customHeight="1">
      <c r="A10" s="25">
        <v>2014</v>
      </c>
      <c r="B10" s="97">
        <v>1.8917029999999999</v>
      </c>
      <c r="C10" s="97">
        <v>2.522157</v>
      </c>
      <c r="D10" s="97">
        <v>0.97572599999999998</v>
      </c>
      <c r="E10" s="97">
        <v>1.387913</v>
      </c>
      <c r="F10" s="97">
        <v>0.56454499999999996</v>
      </c>
      <c r="G10" s="97">
        <v>3.5191919999999999</v>
      </c>
      <c r="H10" s="97">
        <v>4.0406579999999996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1.25" customHeight="1">
      <c r="A11" s="25">
        <v>2015</v>
      </c>
      <c r="B11" s="97">
        <v>1.0278229999999999</v>
      </c>
      <c r="C11" s="97">
        <v>2.0137330000000002</v>
      </c>
      <c r="D11" s="97">
        <v>0.48689500000000002</v>
      </c>
      <c r="E11" s="97">
        <v>0.75499099999999997</v>
      </c>
      <c r="F11" s="97">
        <v>-0.18271100000000001</v>
      </c>
      <c r="G11" s="97">
        <v>2.8151139999999999</v>
      </c>
      <c r="H11" s="97">
        <v>3.239722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11.25" customHeight="1">
      <c r="A12" s="25">
        <v>2016</v>
      </c>
      <c r="B12" s="97">
        <v>1.1937139999999999</v>
      </c>
      <c r="C12" s="97">
        <v>2.3414869999999999</v>
      </c>
      <c r="D12" s="97">
        <v>0.524675</v>
      </c>
      <c r="E12" s="97">
        <v>0.75763199999999997</v>
      </c>
      <c r="F12" s="97">
        <v>-0.14204800000000001</v>
      </c>
      <c r="G12" s="97">
        <v>2.7997559999999999</v>
      </c>
      <c r="H12" s="97">
        <v>3.1734870000000002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1.25" customHeight="1">
      <c r="A13" s="25">
        <v>2017</v>
      </c>
      <c r="B13" s="97">
        <v>0.41</v>
      </c>
      <c r="C13" s="97">
        <v>1.67</v>
      </c>
      <c r="D13" s="97">
        <v>0.24</v>
      </c>
      <c r="E13" s="97">
        <v>0.09</v>
      </c>
      <c r="F13" s="97">
        <v>-0.91</v>
      </c>
      <c r="G13" s="97">
        <v>2.0699999999999998</v>
      </c>
      <c r="H13" s="97">
        <v>2.42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1.25" customHeight="1">
      <c r="A14" s="25">
        <v>2018</v>
      </c>
      <c r="B14" s="97">
        <v>-0.21</v>
      </c>
      <c r="C14" s="97">
        <v>1.77</v>
      </c>
      <c r="D14" s="97">
        <v>-0.7</v>
      </c>
      <c r="E14" s="97">
        <v>-0.4</v>
      </c>
      <c r="F14" s="97">
        <v>-1.48</v>
      </c>
      <c r="G14" s="97">
        <v>1.66</v>
      </c>
      <c r="H14" s="97">
        <v>2.2599999999999998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1.25" customHeight="1">
      <c r="A15" s="178">
        <v>2019</v>
      </c>
      <c r="B15" s="97">
        <v>-0.13</v>
      </c>
      <c r="C15" s="97">
        <v>1.41</v>
      </c>
      <c r="D15" s="97">
        <v>-0.73</v>
      </c>
      <c r="E15" s="97">
        <v>-0.39</v>
      </c>
      <c r="F15" s="97">
        <v>-1.34</v>
      </c>
      <c r="G15" s="97">
        <v>1.28</v>
      </c>
      <c r="H15" s="97">
        <v>1.8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1.25" customHeight="1">
      <c r="A16" s="2"/>
      <c r="B16" s="48"/>
      <c r="C16" s="48"/>
      <c r="D16" s="48"/>
      <c r="E16" s="48"/>
      <c r="F16" s="48"/>
      <c r="G16" s="48"/>
      <c r="H16" s="48"/>
      <c r="I16" s="2"/>
      <c r="J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2:6" ht="14.25" customHeight="1"/>
    <row r="18" spans="2:6" ht="14.25" customHeight="1"/>
    <row r="19" spans="2:6" ht="14.25" customHeight="1"/>
    <row r="20" spans="2:6" ht="14.25" customHeight="1"/>
    <row r="21" spans="2:6" ht="14.25" customHeight="1"/>
    <row r="22" spans="2:6" ht="14.25" customHeight="1"/>
    <row r="23" spans="2:6" ht="14.25" customHeight="1"/>
    <row r="24" spans="2:6" ht="14.25" customHeight="1"/>
    <row r="25" spans="2:6" ht="14.25" customHeight="1"/>
    <row r="26" spans="2:6" ht="14.25" customHeight="1"/>
    <row r="27" spans="2:6" ht="14.25" customHeight="1"/>
    <row r="28" spans="2:6" ht="14.25" customHeight="1"/>
    <row r="29" spans="2:6" ht="14.25" customHeight="1"/>
    <row r="30" spans="2:6" ht="14.25" customHeight="1"/>
    <row r="31" spans="2:6" ht="14.25" customHeight="1"/>
    <row r="32" spans="2:6" ht="14.25" customHeight="1">
      <c r="B32" s="179" t="s">
        <v>342</v>
      </c>
      <c r="C32" s="2"/>
      <c r="D32" s="2"/>
      <c r="E32" s="2"/>
      <c r="F32" s="2"/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</sheetData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K26"/>
  <sheetViews>
    <sheetView zoomScale="70" zoomScaleNormal="70" workbookViewId="0">
      <selection activeCell="C30" sqref="C30"/>
    </sheetView>
  </sheetViews>
  <sheetFormatPr baseColWidth="10" defaultColWidth="12.625" defaultRowHeight="14.25"/>
  <cols>
    <col min="1" max="1" width="37" customWidth="1"/>
    <col min="8" max="9" width="10.5" hidden="1" customWidth="1"/>
  </cols>
  <sheetData>
    <row r="1" spans="1:11" ht="34.5" customHeight="1">
      <c r="A1" s="292" t="s">
        <v>343</v>
      </c>
      <c r="B1" s="292"/>
      <c r="C1" s="292"/>
      <c r="D1" s="292"/>
      <c r="E1" s="292"/>
      <c r="F1" s="292"/>
      <c r="G1" s="292"/>
      <c r="H1" s="180"/>
      <c r="I1" s="180"/>
      <c r="J1" s="180"/>
      <c r="K1" s="181"/>
    </row>
    <row r="2" spans="1:11" ht="15">
      <c r="A2" s="293" t="s">
        <v>344</v>
      </c>
      <c r="B2" s="293"/>
      <c r="C2" s="293"/>
      <c r="D2" s="293"/>
      <c r="E2" s="293"/>
      <c r="F2" s="293"/>
      <c r="G2" s="293"/>
      <c r="H2" s="182"/>
      <c r="I2" s="182"/>
      <c r="J2" s="182"/>
      <c r="K2" s="183"/>
    </row>
    <row r="3" spans="1:11">
      <c r="A3" s="294" t="s">
        <v>144</v>
      </c>
      <c r="B3" s="294"/>
      <c r="C3" s="294"/>
      <c r="D3" s="294"/>
      <c r="E3" s="294"/>
      <c r="F3" s="294"/>
      <c r="G3" s="294"/>
      <c r="H3" s="16"/>
      <c r="I3" s="185" t="s">
        <v>345</v>
      </c>
      <c r="J3" s="16"/>
      <c r="K3" s="16"/>
    </row>
    <row r="4" spans="1:11">
      <c r="A4" s="186"/>
      <c r="B4" s="294" t="s">
        <v>144</v>
      </c>
      <c r="C4" s="294"/>
      <c r="D4" s="294" t="s">
        <v>179</v>
      </c>
      <c r="E4" s="294"/>
      <c r="F4" s="294" t="s">
        <v>180</v>
      </c>
      <c r="G4" s="294"/>
      <c r="H4" s="16"/>
      <c r="I4" s="16"/>
      <c r="J4" s="16"/>
      <c r="K4" s="16"/>
    </row>
    <row r="5" spans="1:11">
      <c r="A5" s="186"/>
      <c r="B5" s="184" t="s">
        <v>346</v>
      </c>
      <c r="C5" s="184" t="s">
        <v>347</v>
      </c>
      <c r="D5" s="184" t="s">
        <v>346</v>
      </c>
      <c r="E5" s="184" t="s">
        <v>347</v>
      </c>
      <c r="F5" s="184" t="s">
        <v>346</v>
      </c>
      <c r="G5" s="184" t="s">
        <v>347</v>
      </c>
      <c r="H5" s="16"/>
      <c r="I5" s="16"/>
      <c r="J5" s="16"/>
      <c r="K5" s="16"/>
    </row>
    <row r="6" spans="1:11">
      <c r="A6" s="248" t="s">
        <v>348</v>
      </c>
      <c r="B6" s="187">
        <v>487.05</v>
      </c>
      <c r="C6" s="187">
        <v>309.137</v>
      </c>
      <c r="D6" s="187">
        <v>497.02100000000002</v>
      </c>
      <c r="E6" s="187">
        <v>321.18099999999998</v>
      </c>
      <c r="F6" s="187">
        <v>477.46600000000001</v>
      </c>
      <c r="G6" s="187">
        <v>297.14999999999998</v>
      </c>
      <c r="H6" s="16"/>
      <c r="I6" s="16"/>
      <c r="J6" s="16"/>
      <c r="K6" s="16"/>
    </row>
    <row r="7" spans="1:11">
      <c r="A7" s="247" t="s">
        <v>349</v>
      </c>
      <c r="B7" s="188">
        <v>68.840999999999994</v>
      </c>
      <c r="C7" s="188">
        <v>18.530999999999999</v>
      </c>
      <c r="D7" s="188">
        <v>76.087999999999994</v>
      </c>
      <c r="E7" s="188">
        <v>22.257000000000001</v>
      </c>
      <c r="F7" s="188">
        <v>61.874000000000002</v>
      </c>
      <c r="G7" s="188">
        <v>14.823</v>
      </c>
      <c r="H7" s="16">
        <f>E7/G7</f>
        <v>1.5015179113539769</v>
      </c>
      <c r="I7" s="16"/>
      <c r="J7" s="16"/>
      <c r="K7" s="16"/>
    </row>
    <row r="8" spans="1:11">
      <c r="A8" s="247" t="s">
        <v>350</v>
      </c>
      <c r="B8" s="188">
        <v>27.475999999999999</v>
      </c>
      <c r="C8" s="188">
        <v>2.6469999999999998</v>
      </c>
      <c r="D8" s="188">
        <v>24.442</v>
      </c>
      <c r="E8" s="188">
        <v>3.0819999999999999</v>
      </c>
      <c r="F8" s="188">
        <v>30.390999999999998</v>
      </c>
      <c r="G8" s="188">
        <v>2.2149999999999999</v>
      </c>
      <c r="H8" s="16"/>
      <c r="I8" s="16"/>
      <c r="J8" s="16"/>
      <c r="K8" s="16"/>
    </row>
    <row r="9" spans="1:11">
      <c r="A9" s="247" t="s">
        <v>351</v>
      </c>
      <c r="B9" s="188">
        <v>27.44</v>
      </c>
      <c r="C9" s="188">
        <v>18.274999999999999</v>
      </c>
      <c r="D9" s="188">
        <v>33.884</v>
      </c>
      <c r="E9" s="188">
        <v>23.283999999999999</v>
      </c>
      <c r="F9" s="188">
        <v>21.245000000000001</v>
      </c>
      <c r="G9" s="188">
        <v>13.29</v>
      </c>
      <c r="H9" s="16"/>
      <c r="I9" s="16"/>
      <c r="J9" s="16"/>
      <c r="K9" s="16"/>
    </row>
    <row r="10" spans="1:11">
      <c r="A10" s="247" t="s">
        <v>352</v>
      </c>
      <c r="B10" s="188">
        <v>23.86</v>
      </c>
      <c r="C10" s="188">
        <v>14.859</v>
      </c>
      <c r="D10" s="188">
        <v>21.117000000000001</v>
      </c>
      <c r="E10" s="188">
        <v>13.012</v>
      </c>
      <c r="F10" s="188">
        <v>26.495999999999999</v>
      </c>
      <c r="G10" s="188">
        <v>16.698</v>
      </c>
      <c r="H10" s="16"/>
      <c r="I10" s="16"/>
      <c r="J10" s="16"/>
      <c r="K10" s="16"/>
    </row>
    <row r="11" spans="1:11">
      <c r="A11" s="247" t="s">
        <v>353</v>
      </c>
      <c r="B11" s="188">
        <v>19.574000000000002</v>
      </c>
      <c r="C11" s="188">
        <v>12.553000000000001</v>
      </c>
      <c r="D11" s="188">
        <v>12.798</v>
      </c>
      <c r="E11" s="188">
        <v>8.9030000000000005</v>
      </c>
      <c r="F11" s="188">
        <v>26.087</v>
      </c>
      <c r="G11" s="188">
        <v>16.186</v>
      </c>
      <c r="H11" s="16"/>
      <c r="I11" s="16"/>
      <c r="J11" s="16"/>
      <c r="K11" s="16"/>
    </row>
    <row r="12" spans="1:11">
      <c r="A12" s="247" t="s">
        <v>354</v>
      </c>
      <c r="B12" s="188">
        <v>19.276</v>
      </c>
      <c r="C12" s="188">
        <v>16.481999999999999</v>
      </c>
      <c r="D12" s="188">
        <v>30.033999999999999</v>
      </c>
      <c r="E12" s="188">
        <v>24.995999999999999</v>
      </c>
      <c r="F12" s="188">
        <v>8.9350000000000005</v>
      </c>
      <c r="G12" s="188">
        <v>8.0079999999999991</v>
      </c>
      <c r="H12" s="16"/>
      <c r="I12" s="16"/>
      <c r="J12" s="16"/>
      <c r="K12" s="16"/>
    </row>
    <row r="13" spans="1:11">
      <c r="A13" s="247" t="s">
        <v>355</v>
      </c>
      <c r="B13" s="188">
        <v>18.538</v>
      </c>
      <c r="C13" s="188">
        <v>13.066000000000001</v>
      </c>
      <c r="D13" s="188">
        <v>14.51</v>
      </c>
      <c r="E13" s="188">
        <v>9.5869999999999997</v>
      </c>
      <c r="F13" s="188">
        <v>22.411000000000001</v>
      </c>
      <c r="G13" s="188">
        <v>16.527000000000001</v>
      </c>
      <c r="H13" s="16"/>
      <c r="I13" s="16"/>
      <c r="J13" s="16"/>
      <c r="K13" s="16"/>
    </row>
    <row r="14" spans="1:11">
      <c r="A14" s="247" t="s">
        <v>356</v>
      </c>
      <c r="B14" s="188">
        <v>15.182</v>
      </c>
      <c r="C14" s="188">
        <v>12.81</v>
      </c>
      <c r="D14" s="188">
        <v>8.8789999999999996</v>
      </c>
      <c r="E14" s="188">
        <v>5.992</v>
      </c>
      <c r="F14" s="188">
        <v>21.241</v>
      </c>
      <c r="G14" s="188">
        <v>19.594000000000001</v>
      </c>
      <c r="H14" s="16"/>
      <c r="I14" s="16"/>
      <c r="J14" s="16"/>
      <c r="K14" s="16"/>
    </row>
    <row r="15" spans="1:11" ht="25.5">
      <c r="A15" s="247" t="s">
        <v>357</v>
      </c>
      <c r="B15" s="188">
        <v>14.025</v>
      </c>
      <c r="C15" s="188">
        <v>12.041</v>
      </c>
      <c r="D15" s="188">
        <v>19.956</v>
      </c>
      <c r="E15" s="188">
        <v>17.292000000000002</v>
      </c>
      <c r="F15" s="188">
        <v>8.3230000000000004</v>
      </c>
      <c r="G15" s="188">
        <v>6.8150000000000004</v>
      </c>
      <c r="H15" s="16"/>
      <c r="I15" s="16"/>
      <c r="J15" s="16"/>
      <c r="K15" s="16"/>
    </row>
    <row r="16" spans="1:11">
      <c r="A16" s="247" t="s">
        <v>358</v>
      </c>
      <c r="B16" s="188">
        <v>13.565</v>
      </c>
      <c r="C16" s="188">
        <v>12.468</v>
      </c>
      <c r="D16" s="188">
        <v>9.1020000000000003</v>
      </c>
      <c r="E16" s="188">
        <v>8.56</v>
      </c>
      <c r="F16" s="188">
        <v>17.853999999999999</v>
      </c>
      <c r="G16" s="188">
        <v>16.356999999999999</v>
      </c>
      <c r="H16" s="16"/>
      <c r="I16" s="16"/>
      <c r="J16" s="16"/>
      <c r="K16" s="16"/>
    </row>
    <row r="17" spans="1:11">
      <c r="A17" s="247" t="s">
        <v>359</v>
      </c>
      <c r="B17" s="188">
        <v>10.352</v>
      </c>
      <c r="C17" s="188">
        <v>6.0629999999999997</v>
      </c>
      <c r="D17" s="188">
        <v>11.073</v>
      </c>
      <c r="E17" s="188">
        <v>6.5060000000000002</v>
      </c>
      <c r="F17" s="188">
        <v>9.6590000000000007</v>
      </c>
      <c r="G17" s="188">
        <v>5.6230000000000002</v>
      </c>
      <c r="H17" s="16"/>
      <c r="I17" s="16"/>
      <c r="J17" s="16"/>
      <c r="K17" s="16"/>
    </row>
    <row r="18" spans="1:11">
      <c r="A18" s="247" t="s">
        <v>360</v>
      </c>
      <c r="B18" s="188">
        <v>10.773</v>
      </c>
      <c r="C18" s="188">
        <v>9.1370000000000005</v>
      </c>
      <c r="D18" s="188">
        <v>9.7989999999999995</v>
      </c>
      <c r="E18" s="188">
        <v>8.7309999999999999</v>
      </c>
      <c r="F18" s="188">
        <v>11.71</v>
      </c>
      <c r="G18" s="188">
        <v>9.5419999999999998</v>
      </c>
      <c r="H18" s="16"/>
      <c r="I18" s="16"/>
      <c r="J18" s="16"/>
      <c r="K18" s="16"/>
    </row>
    <row r="19" spans="1:11">
      <c r="A19" s="247" t="s">
        <v>361</v>
      </c>
      <c r="B19" s="188">
        <v>9.6539999999999999</v>
      </c>
      <c r="C19" s="188">
        <v>9.1370000000000005</v>
      </c>
      <c r="D19" s="188">
        <v>11.305</v>
      </c>
      <c r="E19" s="188">
        <v>10.101000000000001</v>
      </c>
      <c r="F19" s="188">
        <v>8.0670000000000002</v>
      </c>
      <c r="G19" s="188">
        <v>8.1780000000000008</v>
      </c>
      <c r="H19" s="16"/>
      <c r="I19" s="16"/>
      <c r="J19" s="16"/>
      <c r="K19" s="16"/>
    </row>
    <row r="20" spans="1:11">
      <c r="A20" s="247" t="s">
        <v>362</v>
      </c>
      <c r="B20" s="188">
        <v>7.1050000000000004</v>
      </c>
      <c r="C20" s="188">
        <v>5.0380000000000003</v>
      </c>
      <c r="D20" s="188">
        <v>6.7279999999999998</v>
      </c>
      <c r="E20" s="188">
        <v>4.109</v>
      </c>
      <c r="F20" s="188">
        <v>7.468</v>
      </c>
      <c r="G20" s="188">
        <v>5.9630000000000001</v>
      </c>
      <c r="H20" s="16"/>
      <c r="I20" s="16"/>
      <c r="J20" s="16"/>
      <c r="K20" s="16"/>
    </row>
    <row r="21" spans="1:11">
      <c r="A21" s="247" t="s">
        <v>363</v>
      </c>
      <c r="B21" s="188">
        <v>6.4470000000000001</v>
      </c>
      <c r="C21" s="188">
        <v>5.1239999999999997</v>
      </c>
      <c r="D21" s="188">
        <v>6.8049999999999997</v>
      </c>
      <c r="E21" s="188">
        <v>6.6769999999999996</v>
      </c>
      <c r="F21" s="188">
        <v>6.1029999999999998</v>
      </c>
      <c r="G21" s="188">
        <v>3.5779999999999998</v>
      </c>
      <c r="H21" s="16"/>
      <c r="I21" s="16"/>
      <c r="J21" s="16"/>
      <c r="K21" s="16"/>
    </row>
    <row r="22" spans="1:11">
      <c r="A22" s="247" t="s">
        <v>364</v>
      </c>
      <c r="B22" s="188">
        <v>5.9710000000000001</v>
      </c>
      <c r="C22" s="188">
        <v>5.6360000000000001</v>
      </c>
      <c r="D22" s="188">
        <v>0.11600000000000001</v>
      </c>
      <c r="E22" s="188" t="s">
        <v>365</v>
      </c>
      <c r="F22" s="188">
        <v>11.598000000000001</v>
      </c>
      <c r="G22" s="188">
        <v>11.244999999999999</v>
      </c>
      <c r="H22" s="16"/>
      <c r="I22" s="16"/>
      <c r="J22" s="16"/>
      <c r="K22" s="16"/>
    </row>
    <row r="23" spans="1:11">
      <c r="A23" s="247" t="s">
        <v>366</v>
      </c>
      <c r="B23" s="188">
        <v>5.3760000000000003</v>
      </c>
      <c r="C23" s="188">
        <v>3.5870000000000002</v>
      </c>
      <c r="D23" s="188">
        <v>10.968999999999999</v>
      </c>
      <c r="E23" s="188">
        <v>7.1909999999999998</v>
      </c>
      <c r="F23" s="188" t="s">
        <v>365</v>
      </c>
      <c r="G23" s="188" t="s">
        <v>365</v>
      </c>
      <c r="H23" s="16"/>
      <c r="I23" s="16"/>
      <c r="J23" s="16"/>
      <c r="K23" s="16"/>
    </row>
    <row r="24" spans="1:11">
      <c r="A24" s="247" t="s">
        <v>367</v>
      </c>
      <c r="B24" s="188">
        <v>183.596</v>
      </c>
      <c r="C24" s="188">
        <v>131.68199999999999</v>
      </c>
      <c r="D24" s="188">
        <v>189.416</v>
      </c>
      <c r="E24" s="188">
        <v>140.90199999999999</v>
      </c>
      <c r="F24" s="188">
        <v>178.00200000000001</v>
      </c>
      <c r="G24" s="188">
        <v>122.506</v>
      </c>
      <c r="H24" s="16"/>
      <c r="I24" s="16"/>
      <c r="J24" s="16"/>
      <c r="K24" s="16"/>
    </row>
    <row r="25" spans="1:11" ht="15">
      <c r="A25" s="6" t="s">
        <v>368</v>
      </c>
    </row>
    <row r="26" spans="1:11" ht="15">
      <c r="A26" s="6" t="s">
        <v>369</v>
      </c>
    </row>
  </sheetData>
  <mergeCells count="6">
    <mergeCell ref="A1:G1"/>
    <mergeCell ref="A2:G2"/>
    <mergeCell ref="A3:G3"/>
    <mergeCell ref="B4:C4"/>
    <mergeCell ref="D4:E4"/>
    <mergeCell ref="F4:G4"/>
  </mergeCells>
  <pageMargins left="0.7" right="0.7" top="0.75" bottom="0.75" header="0.51180555555555496" footer="0.51180555555555496"/>
  <pageSetup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Z1002"/>
  <sheetViews>
    <sheetView zoomScaleNormal="100" workbookViewId="0">
      <selection activeCell="A31" sqref="A31"/>
    </sheetView>
  </sheetViews>
  <sheetFormatPr baseColWidth="10" defaultColWidth="12.625" defaultRowHeight="14.25"/>
  <cols>
    <col min="1" max="2" width="11.125" customWidth="1"/>
    <col min="3" max="3" width="22.875" customWidth="1"/>
    <col min="4" max="26" width="11.125" customWidth="1"/>
  </cols>
  <sheetData>
    <row r="1" spans="1:26" ht="26.25" customHeight="1">
      <c r="A1" s="256" t="s">
        <v>5</v>
      </c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21"/>
      <c r="B2" s="22" t="s">
        <v>109</v>
      </c>
      <c r="C2" s="22" t="s">
        <v>110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23" t="s">
        <v>111</v>
      </c>
      <c r="B3" s="14">
        <v>4749</v>
      </c>
      <c r="C3" s="14">
        <v>667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23" t="s">
        <v>112</v>
      </c>
      <c r="B4" s="14">
        <v>3953</v>
      </c>
      <c r="C4" s="14">
        <v>812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23" t="s">
        <v>113</v>
      </c>
      <c r="B5" s="14">
        <v>5845</v>
      </c>
      <c r="C5" s="14">
        <v>1278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23" t="s">
        <v>114</v>
      </c>
      <c r="B6" s="14">
        <v>9979</v>
      </c>
      <c r="C6" s="14">
        <v>3351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23" t="s">
        <v>115</v>
      </c>
      <c r="B7" s="14">
        <v>10931</v>
      </c>
      <c r="C7" s="14">
        <v>4010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23" t="s">
        <v>116</v>
      </c>
      <c r="B8" s="14">
        <v>11127</v>
      </c>
      <c r="C8" s="14">
        <v>5950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23" t="s">
        <v>117</v>
      </c>
      <c r="B9" s="14">
        <v>8376</v>
      </c>
      <c r="C9" s="14">
        <v>8096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23" t="s">
        <v>118</v>
      </c>
      <c r="B10" s="14">
        <v>5542</v>
      </c>
      <c r="C10" s="14">
        <v>9961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23" t="s">
        <v>119</v>
      </c>
      <c r="B11" s="14">
        <v>-978</v>
      </c>
      <c r="C11" s="14">
        <v>11549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23" t="s">
        <v>120</v>
      </c>
      <c r="B12" s="14">
        <v>-1335</v>
      </c>
      <c r="C12" s="14">
        <v>21069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23" t="s">
        <v>121</v>
      </c>
      <c r="B13" s="14">
        <v>1360</v>
      </c>
      <c r="C13" s="14">
        <v>23187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23" t="s">
        <v>122</v>
      </c>
      <c r="B14" s="14">
        <v>3712</v>
      </c>
      <c r="C14" s="14">
        <v>26772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23" t="s">
        <v>123</v>
      </c>
      <c r="B15" s="14">
        <v>4333</v>
      </c>
      <c r="C15" s="14">
        <v>25058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23" t="s">
        <v>124</v>
      </c>
      <c r="B16" s="14">
        <v>3245</v>
      </c>
      <c r="C16" s="14">
        <v>18341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23" t="s">
        <v>125</v>
      </c>
      <c r="B17" s="14">
        <v>-14</v>
      </c>
      <c r="C17" s="14">
        <v>8716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23" t="s">
        <v>126</v>
      </c>
      <c r="B18" s="14">
        <v>-1247</v>
      </c>
      <c r="C18" s="14">
        <v>4282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23" t="s">
        <v>127</v>
      </c>
      <c r="B19" s="14">
        <v>269</v>
      </c>
      <c r="C19" s="14">
        <v>1048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A20" s="23" t="s">
        <v>128</v>
      </c>
      <c r="B20" s="14">
        <v>4084</v>
      </c>
      <c r="C20" s="14">
        <v>4269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23" t="s">
        <v>129</v>
      </c>
      <c r="B21" s="14">
        <v>5541</v>
      </c>
      <c r="C21" s="14">
        <v>-434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23" t="s">
        <v>130</v>
      </c>
      <c r="B22" s="14">
        <v>3656</v>
      </c>
      <c r="C22" s="14">
        <v>1122</v>
      </c>
      <c r="D22" s="2"/>
      <c r="E22" s="2"/>
      <c r="F22" s="2"/>
      <c r="G22" s="2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23" t="s">
        <v>131</v>
      </c>
      <c r="B23" s="14">
        <v>3679</v>
      </c>
      <c r="C23" s="14">
        <v>5701</v>
      </c>
      <c r="D23" s="2"/>
      <c r="E23" s="17" t="s">
        <v>132</v>
      </c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1.25" customHeight="1">
      <c r="A24" s="23" t="s">
        <v>133</v>
      </c>
      <c r="B24" s="14">
        <v>5215</v>
      </c>
      <c r="C24" s="14">
        <v>10344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1.25" customHeight="1">
      <c r="A25" s="23" t="s">
        <v>134</v>
      </c>
      <c r="B25" s="14">
        <v>5122</v>
      </c>
      <c r="C25" s="14">
        <v>13722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1.25" customHeight="1">
      <c r="A26" s="25">
        <v>2018</v>
      </c>
      <c r="B26" s="14">
        <v>5963</v>
      </c>
      <c r="C26" s="14">
        <v>17956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1.25" customHeight="1">
      <c r="A27" s="26">
        <v>2019</v>
      </c>
      <c r="B27" s="27">
        <v>3845</v>
      </c>
      <c r="C27" s="27">
        <v>22168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1.25" customHeight="1">
      <c r="A28" s="28">
        <v>2020</v>
      </c>
      <c r="B28" s="29">
        <v>-2365</v>
      </c>
      <c r="C28" s="30">
        <v>11270</v>
      </c>
      <c r="D28" s="31"/>
      <c r="E28" s="2"/>
      <c r="F28" s="2"/>
      <c r="G28" s="32"/>
      <c r="H28" s="3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7" customHeight="1">
      <c r="A29" s="257" t="s">
        <v>135</v>
      </c>
      <c r="B29" s="257"/>
      <c r="C29" s="257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</row>
    <row r="30" spans="1:26" ht="24.75" customHeight="1">
      <c r="A30" s="258" t="s">
        <v>136</v>
      </c>
      <c r="B30" s="258"/>
      <c r="C30" s="258"/>
      <c r="D30" s="32"/>
      <c r="E30" s="33"/>
      <c r="F30" s="32"/>
      <c r="G30" s="2"/>
      <c r="H30" s="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</row>
    <row r="31" spans="1:26" ht="20.25" customHeight="1">
      <c r="A31" s="258" t="s">
        <v>137</v>
      </c>
      <c r="B31" s="258"/>
      <c r="C31" s="258"/>
      <c r="D31" s="2"/>
      <c r="E31" s="2"/>
      <c r="F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4">
    <mergeCell ref="A1:C1"/>
    <mergeCell ref="A29:C29"/>
    <mergeCell ref="A30:C30"/>
    <mergeCell ref="A31:C31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</sheetPr>
  <dimension ref="A1:K30"/>
  <sheetViews>
    <sheetView topLeftCell="A13" zoomScale="115" zoomScaleNormal="115" workbookViewId="0">
      <selection activeCell="I2" sqref="I2"/>
    </sheetView>
  </sheetViews>
  <sheetFormatPr baseColWidth="10" defaultColWidth="12.625" defaultRowHeight="14.25"/>
  <sheetData>
    <row r="1" spans="1:11" ht="39" customHeight="1">
      <c r="A1" s="295" t="s">
        <v>370</v>
      </c>
      <c r="B1" s="295"/>
      <c r="C1" s="295"/>
      <c r="D1" s="295"/>
      <c r="E1" s="189"/>
      <c r="F1" s="189"/>
      <c r="G1" s="189"/>
      <c r="H1" s="189"/>
      <c r="I1" s="189"/>
      <c r="J1" s="189"/>
      <c r="K1" s="190"/>
    </row>
    <row r="2" spans="1:11" ht="15" customHeight="1">
      <c r="A2" s="296" t="s">
        <v>371</v>
      </c>
      <c r="B2" s="296"/>
      <c r="C2" s="296"/>
      <c r="D2" s="296"/>
      <c r="E2" s="191"/>
      <c r="F2" s="191"/>
      <c r="G2" s="191"/>
      <c r="H2" s="191"/>
      <c r="I2" s="191"/>
      <c r="J2" s="191"/>
      <c r="K2" s="192"/>
    </row>
    <row r="3" spans="1:11">
      <c r="A3" s="193"/>
      <c r="B3" s="297" t="s">
        <v>144</v>
      </c>
      <c r="C3" s="297"/>
      <c r="D3" s="297"/>
      <c r="E3" s="16"/>
      <c r="F3" s="16"/>
      <c r="G3" s="16"/>
      <c r="H3" s="16"/>
      <c r="I3" s="16"/>
      <c r="J3" s="16"/>
      <c r="K3" s="16"/>
    </row>
    <row r="4" spans="1:11" ht="38.25">
      <c r="A4" s="193"/>
      <c r="B4" s="194" t="s">
        <v>372</v>
      </c>
      <c r="C4" s="194" t="s">
        <v>373</v>
      </c>
      <c r="D4" s="195" t="s">
        <v>351</v>
      </c>
      <c r="E4" s="16"/>
      <c r="F4" s="16"/>
      <c r="G4" s="16"/>
      <c r="H4" s="16"/>
      <c r="I4" s="16"/>
      <c r="J4" s="16"/>
      <c r="K4" s="16"/>
    </row>
    <row r="5" spans="1:11">
      <c r="A5" s="196" t="s">
        <v>346</v>
      </c>
      <c r="B5" s="197">
        <v>68.840999999999994</v>
      </c>
      <c r="C5" s="197">
        <v>27.475999999999999</v>
      </c>
      <c r="D5" s="197">
        <v>27.44</v>
      </c>
      <c r="E5" s="198"/>
      <c r="F5" s="16"/>
      <c r="G5" s="16"/>
      <c r="H5" s="16"/>
      <c r="I5" s="16"/>
      <c r="J5" s="16"/>
      <c r="K5" s="16"/>
    </row>
    <row r="6" spans="1:11">
      <c r="A6" s="196" t="s">
        <v>268</v>
      </c>
      <c r="B6" s="197">
        <v>16.547999999999998</v>
      </c>
      <c r="C6" s="197">
        <v>6.383</v>
      </c>
      <c r="D6" s="197">
        <v>31.087</v>
      </c>
      <c r="E6" s="198"/>
      <c r="F6" s="16"/>
      <c r="G6" s="16"/>
      <c r="H6" s="16"/>
      <c r="I6" s="16"/>
      <c r="J6" s="16"/>
      <c r="K6" s="16"/>
    </row>
    <row r="7" spans="1:11">
      <c r="A7" s="196" t="s">
        <v>266</v>
      </c>
      <c r="B7" s="197">
        <v>69.388000000000005</v>
      </c>
      <c r="C7" s="197">
        <v>16.783000000000001</v>
      </c>
      <c r="D7" s="197">
        <v>30.254000000000001</v>
      </c>
      <c r="E7" s="198"/>
      <c r="F7" s="16"/>
      <c r="G7" s="16"/>
      <c r="H7" s="16"/>
      <c r="I7" s="16"/>
      <c r="J7" s="16"/>
      <c r="K7" s="16"/>
    </row>
    <row r="8" spans="1:11">
      <c r="A8" s="196" t="s">
        <v>374</v>
      </c>
      <c r="B8" s="197">
        <v>33.473999999999997</v>
      </c>
      <c r="C8" s="197">
        <v>17.669</v>
      </c>
      <c r="D8" s="197">
        <v>43.387999999999998</v>
      </c>
      <c r="E8" s="198"/>
      <c r="F8" s="16"/>
      <c r="G8" s="16"/>
      <c r="H8" s="16"/>
      <c r="I8" s="16"/>
      <c r="J8" s="16"/>
      <c r="K8" s="16"/>
    </row>
    <row r="9" spans="1:11">
      <c r="A9" s="196" t="s">
        <v>347</v>
      </c>
      <c r="B9" s="197">
        <v>18.530999999999999</v>
      </c>
      <c r="C9" s="197">
        <v>2.6469999999999998</v>
      </c>
      <c r="D9" s="197">
        <v>18.274999999999999</v>
      </c>
      <c r="E9" s="198"/>
      <c r="F9" s="16"/>
      <c r="G9" s="16"/>
      <c r="H9" s="16"/>
      <c r="I9" s="16"/>
      <c r="J9" s="16"/>
      <c r="K9" s="16"/>
    </row>
    <row r="10" spans="1:11">
      <c r="A10" s="196" t="s">
        <v>375</v>
      </c>
      <c r="B10" s="197">
        <v>7.4960000000000004</v>
      </c>
      <c r="C10" s="197">
        <v>3.4950000000000001</v>
      </c>
      <c r="D10" s="197">
        <v>33.341000000000001</v>
      </c>
      <c r="E10" s="198"/>
      <c r="F10" s="16"/>
      <c r="G10" s="16"/>
      <c r="H10" s="16"/>
      <c r="I10" s="16"/>
      <c r="J10" s="16"/>
      <c r="K10" s="16"/>
    </row>
    <row r="11" spans="1:11">
      <c r="A11" s="196" t="s">
        <v>262</v>
      </c>
      <c r="B11" s="197">
        <v>36.890999999999998</v>
      </c>
      <c r="C11" s="197">
        <v>10.81</v>
      </c>
      <c r="D11" s="197">
        <v>26.081</v>
      </c>
      <c r="E11" s="198"/>
      <c r="F11" s="16"/>
      <c r="G11" s="16"/>
      <c r="H11" s="16"/>
      <c r="I11" s="16"/>
      <c r="J11" s="16"/>
      <c r="K11" s="16"/>
    </row>
    <row r="12" spans="1:11">
      <c r="A12" s="196" t="s">
        <v>259</v>
      </c>
      <c r="B12" s="197">
        <v>125.142</v>
      </c>
      <c r="C12" s="197">
        <v>71.116</v>
      </c>
      <c r="D12" s="197">
        <v>35.6</v>
      </c>
      <c r="E12" s="198"/>
      <c r="F12" s="16"/>
      <c r="G12" s="16"/>
      <c r="H12" s="16"/>
      <c r="I12" s="16"/>
      <c r="J12" s="16"/>
      <c r="K12" s="16"/>
    </row>
    <row r="13" spans="1:11">
      <c r="A13" s="196" t="s">
        <v>264</v>
      </c>
      <c r="B13" s="197">
        <v>160.82900000000001</v>
      </c>
      <c r="C13" s="197">
        <v>78.701999999999998</v>
      </c>
      <c r="D13" s="197">
        <v>28.222999999999999</v>
      </c>
      <c r="E13" s="198"/>
      <c r="F13" s="16"/>
      <c r="G13" s="16"/>
      <c r="H13" s="16"/>
      <c r="I13" s="16"/>
      <c r="J13" s="16"/>
      <c r="K13" s="16"/>
    </row>
    <row r="14" spans="1:11">
      <c r="A14" s="196" t="s">
        <v>273</v>
      </c>
      <c r="B14" s="197">
        <v>102.88800000000001</v>
      </c>
      <c r="C14" s="197">
        <v>35.366999999999997</v>
      </c>
      <c r="D14" s="197">
        <v>22.934999999999999</v>
      </c>
      <c r="E14" s="198"/>
      <c r="F14" s="16"/>
      <c r="G14" s="16"/>
      <c r="H14" s="16"/>
      <c r="I14" s="16"/>
      <c r="J14" s="16"/>
      <c r="K14" s="16"/>
    </row>
    <row r="15" spans="1:11">
      <c r="A15" s="196" t="s">
        <v>376</v>
      </c>
      <c r="B15" s="197">
        <v>24.827999999999999</v>
      </c>
      <c r="C15" s="197">
        <v>10.129</v>
      </c>
      <c r="D15" s="197">
        <v>27.36</v>
      </c>
      <c r="E15" s="198"/>
      <c r="F15" s="16"/>
      <c r="G15" s="16"/>
      <c r="H15" s="16"/>
      <c r="I15" s="16"/>
      <c r="J15" s="16"/>
      <c r="K15" s="16"/>
    </row>
    <row r="16" spans="1:11">
      <c r="A16" s="196" t="s">
        <v>260</v>
      </c>
      <c r="B16" s="197">
        <v>48.14</v>
      </c>
      <c r="C16" s="197">
        <v>23.506</v>
      </c>
      <c r="D16" s="197">
        <v>31.78</v>
      </c>
      <c r="E16" s="198"/>
      <c r="F16" s="16"/>
      <c r="G16" s="16"/>
      <c r="H16" s="16"/>
      <c r="I16" s="16"/>
      <c r="J16" s="16"/>
      <c r="K16" s="16"/>
    </row>
    <row r="17" spans="1:11">
      <c r="A17" s="196" t="s">
        <v>258</v>
      </c>
      <c r="B17" s="197">
        <v>23.812000000000001</v>
      </c>
      <c r="C17" s="197">
        <v>2.8149999999999999</v>
      </c>
      <c r="D17" s="197">
        <v>33.404000000000003</v>
      </c>
      <c r="E17" s="198"/>
      <c r="F17" s="16"/>
      <c r="G17" s="16"/>
      <c r="H17" s="16"/>
      <c r="I17" s="16"/>
      <c r="J17" s="16"/>
      <c r="K17" s="16"/>
    </row>
    <row r="18" spans="1:11">
      <c r="A18" s="196" t="s">
        <v>377</v>
      </c>
      <c r="B18" s="197">
        <v>150.626</v>
      </c>
      <c r="C18" s="197">
        <v>66.506</v>
      </c>
      <c r="D18" s="197">
        <v>22.984999999999999</v>
      </c>
      <c r="E18" s="198"/>
      <c r="F18" s="16"/>
      <c r="G18" s="16"/>
      <c r="H18" s="16"/>
      <c r="I18" s="16"/>
      <c r="J18" s="16"/>
      <c r="K18" s="16"/>
    </row>
    <row r="19" spans="1:11">
      <c r="A19" s="196" t="s">
        <v>378</v>
      </c>
      <c r="B19" s="197">
        <v>9.266</v>
      </c>
      <c r="C19" s="197">
        <v>1.7210000000000001</v>
      </c>
      <c r="D19" s="197">
        <v>22.238</v>
      </c>
      <c r="E19" s="198"/>
      <c r="F19" s="16"/>
      <c r="G19" s="16"/>
      <c r="H19" s="16"/>
      <c r="I19" s="16"/>
      <c r="J19" s="16"/>
      <c r="K19" s="16"/>
    </row>
    <row r="20" spans="1:11">
      <c r="A20" s="196" t="s">
        <v>379</v>
      </c>
      <c r="B20" s="197">
        <v>85.793999999999997</v>
      </c>
      <c r="C20" s="197">
        <v>24.361000000000001</v>
      </c>
      <c r="D20" s="197">
        <v>19.670999999999999</v>
      </c>
      <c r="E20" s="198"/>
      <c r="F20" s="16"/>
      <c r="G20" s="16"/>
      <c r="H20" s="16"/>
      <c r="I20" s="16"/>
      <c r="J20" s="16"/>
      <c r="K20" s="16"/>
    </row>
    <row r="21" spans="1:11">
      <c r="A21" s="196" t="s">
        <v>267</v>
      </c>
      <c r="B21" s="197">
        <v>64.376000000000005</v>
      </c>
      <c r="C21" s="197">
        <v>11.622999999999999</v>
      </c>
      <c r="D21" s="197">
        <v>19.957000000000001</v>
      </c>
      <c r="E21" s="198"/>
      <c r="F21" s="16"/>
      <c r="G21" s="16"/>
      <c r="H21" s="16"/>
      <c r="I21" s="16"/>
      <c r="J21" s="16"/>
      <c r="K21" s="16"/>
    </row>
    <row r="22" spans="1:11">
      <c r="A22" s="196" t="s">
        <v>380</v>
      </c>
      <c r="B22" s="197">
        <v>107.93</v>
      </c>
      <c r="C22" s="197">
        <v>19.709</v>
      </c>
      <c r="D22" s="197">
        <v>29.407</v>
      </c>
      <c r="E22" s="198"/>
      <c r="F22" s="16"/>
      <c r="G22" s="16"/>
      <c r="H22" s="16"/>
      <c r="I22" s="16"/>
      <c r="J22" s="16"/>
      <c r="K22" s="16"/>
    </row>
    <row r="23" spans="1:11">
      <c r="A23" s="196" t="s">
        <v>381</v>
      </c>
      <c r="B23" s="197">
        <v>5.9640000000000004</v>
      </c>
      <c r="C23" s="197">
        <v>2.3849999999999998</v>
      </c>
      <c r="D23" s="197">
        <v>39.36</v>
      </c>
      <c r="E23" s="198"/>
      <c r="F23" s="16"/>
      <c r="G23" s="16"/>
      <c r="H23" s="16"/>
      <c r="I23" s="16"/>
      <c r="J23" s="16"/>
      <c r="K23" s="16"/>
    </row>
    <row r="24" spans="1:11">
      <c r="A24" s="196" t="s">
        <v>382</v>
      </c>
      <c r="B24" s="197">
        <v>2.2970000000000002</v>
      </c>
      <c r="C24" s="197">
        <v>1.1479999999999999</v>
      </c>
      <c r="D24" s="197">
        <v>22.968</v>
      </c>
      <c r="E24" s="198"/>
      <c r="F24" s="16"/>
      <c r="G24" s="16"/>
      <c r="H24" s="16"/>
      <c r="I24" s="16"/>
      <c r="J24" s="16"/>
      <c r="K24" s="16"/>
    </row>
    <row r="25" spans="1:11">
      <c r="A25" s="199" t="s">
        <v>368</v>
      </c>
      <c r="B25" s="200"/>
      <c r="C25" s="200"/>
      <c r="D25" s="200"/>
      <c r="E25" s="16"/>
      <c r="F25" s="16"/>
      <c r="G25" s="16"/>
      <c r="H25" s="16"/>
      <c r="I25" s="16"/>
      <c r="J25" s="16"/>
      <c r="K25" s="16"/>
    </row>
    <row r="26" spans="1:11" ht="15">
      <c r="A26" s="201" t="s">
        <v>383</v>
      </c>
      <c r="B26" s="6"/>
      <c r="C26" s="16"/>
      <c r="D26" s="16"/>
      <c r="E26" s="16"/>
      <c r="F26" s="16"/>
      <c r="G26" s="16"/>
      <c r="H26" s="16"/>
      <c r="I26" s="16"/>
      <c r="J26" s="16"/>
      <c r="K26" s="16"/>
    </row>
    <row r="27" spans="1:11" ht="15">
      <c r="A27" s="202"/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8" spans="1:11" ht="15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1:11" ht="15">
      <c r="A29" s="202"/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1:11" ht="1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</row>
  </sheetData>
  <mergeCells count="3">
    <mergeCell ref="A1:D1"/>
    <mergeCell ref="A2:D2"/>
    <mergeCell ref="B3:D3"/>
  </mergeCells>
  <pageMargins left="0.7" right="0.7" top="0.75" bottom="0.75" header="0.51180555555555496" footer="0.51180555555555496"/>
  <pageSetup orientation="landscape" horizontalDpi="300" verticalDpi="30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AA1000"/>
  <sheetViews>
    <sheetView zoomScaleNormal="100" workbookViewId="0">
      <selection activeCell="A10" sqref="A10"/>
    </sheetView>
  </sheetViews>
  <sheetFormatPr baseColWidth="10" defaultColWidth="12.625" defaultRowHeight="14.25"/>
  <cols>
    <col min="1" max="1" width="18.875" customWidth="1"/>
    <col min="2" max="2" width="9.875" customWidth="1"/>
    <col min="3" max="3" width="23.125" customWidth="1"/>
    <col min="4" max="4" width="21.875" customWidth="1"/>
    <col min="5" max="27" width="11.125" customWidth="1"/>
  </cols>
  <sheetData>
    <row r="1" spans="1:27" ht="31.5" customHeight="1">
      <c r="A1" s="267" t="s">
        <v>384</v>
      </c>
      <c r="B1" s="267"/>
      <c r="C1" s="267"/>
      <c r="D1" s="267"/>
      <c r="E1" s="2"/>
      <c r="F1" s="2"/>
      <c r="G1" s="84"/>
      <c r="H1" s="84"/>
      <c r="I1" s="203"/>
      <c r="J1" s="203"/>
      <c r="K1" s="204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1.25" customHeight="1">
      <c r="A2" s="205"/>
      <c r="B2" s="206" t="s">
        <v>385</v>
      </c>
      <c r="C2" s="206" t="s">
        <v>386</v>
      </c>
      <c r="D2" s="206" t="s">
        <v>387</v>
      </c>
      <c r="E2" s="2"/>
      <c r="F2" s="2"/>
      <c r="G2" s="204"/>
      <c r="H2" s="204"/>
      <c r="I2" s="207"/>
      <c r="J2" s="207"/>
      <c r="K2" s="204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1.25" customHeight="1">
      <c r="A3" s="208" t="s">
        <v>144</v>
      </c>
      <c r="B3" s="209">
        <v>220035</v>
      </c>
      <c r="C3" s="210">
        <v>1</v>
      </c>
      <c r="D3" s="211">
        <v>0.187816409640961</v>
      </c>
      <c r="E3" s="69"/>
      <c r="F3" s="2"/>
      <c r="G3" s="204"/>
      <c r="H3" s="204"/>
      <c r="I3" s="212"/>
      <c r="J3" s="204"/>
      <c r="K3" s="20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1.25" customHeight="1">
      <c r="A4" s="25" t="s">
        <v>388</v>
      </c>
      <c r="B4" s="64">
        <v>28467</v>
      </c>
      <c r="C4" s="87">
        <f>B4/$B$3</f>
        <v>0.129374872179426</v>
      </c>
      <c r="D4" s="87">
        <v>2.4298723990498001E-2</v>
      </c>
      <c r="E4" s="69"/>
      <c r="F4" s="2"/>
      <c r="G4" s="213"/>
      <c r="H4" s="214"/>
      <c r="I4" s="204"/>
      <c r="J4" s="204"/>
      <c r="K4" s="20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1.25" customHeight="1">
      <c r="A5" s="25" t="s">
        <v>389</v>
      </c>
      <c r="B5" s="64">
        <v>21274</v>
      </c>
      <c r="C5" s="87">
        <f>B5/$B$3</f>
        <v>9.6684618356170607E-2</v>
      </c>
      <c r="D5" s="87">
        <v>1.81589578871625E-2</v>
      </c>
      <c r="E5" s="2"/>
      <c r="F5" s="2"/>
      <c r="G5" s="215"/>
      <c r="H5" s="214"/>
      <c r="I5" s="204"/>
      <c r="J5" s="204"/>
      <c r="K5" s="20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1.25" customHeight="1">
      <c r="A6" s="25" t="s">
        <v>390</v>
      </c>
      <c r="B6" s="64">
        <v>18790</v>
      </c>
      <c r="C6" s="87">
        <f>B6/$B$3</f>
        <v>8.5395505260526736E-2</v>
      </c>
      <c r="D6" s="87">
        <v>1.60386771975079E-2</v>
      </c>
      <c r="E6" s="2"/>
      <c r="F6" s="2"/>
      <c r="G6" s="68"/>
      <c r="H6" s="46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1.25" customHeight="1">
      <c r="A7" s="25" t="s">
        <v>391</v>
      </c>
      <c r="B7" s="64">
        <v>15991</v>
      </c>
      <c r="C7" s="87">
        <f>B7/$B$3</f>
        <v>7.2674801736087438E-2</v>
      </c>
      <c r="D7" s="87">
        <v>1.36495203334406E-2</v>
      </c>
      <c r="E7" s="2"/>
      <c r="F7" s="2"/>
      <c r="G7" s="68"/>
      <c r="H7" s="46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1.25" customHeight="1">
      <c r="A8" s="25" t="s">
        <v>392</v>
      </c>
      <c r="B8" s="64">
        <v>13174</v>
      </c>
      <c r="C8" s="87">
        <f>B8/$B$3</f>
        <v>5.9872293044288406E-2</v>
      </c>
      <c r="D8" s="87">
        <v>1.1244999116549701E-2</v>
      </c>
      <c r="E8" s="2"/>
      <c r="F8" s="2"/>
      <c r="G8" s="68"/>
      <c r="H8" s="46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1.25" customHeight="1">
      <c r="A9" s="49" t="s">
        <v>132</v>
      </c>
      <c r="B9" s="48"/>
      <c r="C9" s="48"/>
      <c r="D9" s="2"/>
      <c r="E9" s="2"/>
      <c r="F9" s="2"/>
      <c r="G9" s="68"/>
      <c r="H9" s="46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4.25" customHeight="1">
      <c r="G10" s="68"/>
      <c r="H10" s="46"/>
    </row>
    <row r="11" spans="1:27" ht="14.25" customHeight="1"/>
    <row r="12" spans="1:27" ht="14.25" customHeight="1"/>
    <row r="13" spans="1:27" ht="14.25" customHeight="1"/>
    <row r="14" spans="1:27" ht="14.25" customHeight="1"/>
    <row r="15" spans="1:27" ht="14.25" customHeight="1"/>
    <row r="16" spans="1:27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D1"/>
  </mergeCells>
  <pageMargins left="0.75" right="0.75" top="1.39375" bottom="1.39375" header="0.51180555555555496" footer="0.51180555555555496"/>
  <pageSetup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Z999"/>
  <sheetViews>
    <sheetView zoomScaleNormal="100" workbookViewId="0">
      <selection activeCell="A18" sqref="A18"/>
    </sheetView>
  </sheetViews>
  <sheetFormatPr baseColWidth="10" defaultColWidth="12.625" defaultRowHeight="14.25"/>
  <cols>
    <col min="1" max="1" width="34.125" customWidth="1"/>
    <col min="2" max="3" width="11.125" customWidth="1"/>
    <col min="4" max="4" width="10" customWidth="1"/>
    <col min="5" max="5" width="24.375" customWidth="1"/>
    <col min="6" max="6" width="11.125" customWidth="1"/>
    <col min="7" max="7" width="21.625" customWidth="1"/>
    <col min="8" max="25" width="11.125" customWidth="1"/>
    <col min="26" max="26" width="9" customWidth="1"/>
  </cols>
  <sheetData>
    <row r="1" spans="1:26" ht="23.25" customHeight="1">
      <c r="A1" s="298" t="s">
        <v>393</v>
      </c>
      <c r="B1" s="298"/>
      <c r="C1" s="298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</row>
    <row r="2" spans="1:26" ht="11.25" customHeight="1">
      <c r="A2" s="217" t="s">
        <v>144</v>
      </c>
      <c r="B2" s="218">
        <f>SUM(B3:B13)</f>
        <v>220035</v>
      </c>
      <c r="C2" s="219" t="s">
        <v>283</v>
      </c>
      <c r="D2" s="2"/>
      <c r="E2" s="2"/>
      <c r="F2" s="178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6" ht="11.25" customHeight="1">
      <c r="A3" s="220" t="s">
        <v>244</v>
      </c>
      <c r="B3" s="220">
        <v>40455</v>
      </c>
      <c r="C3" s="221">
        <v>0.18385711364101201</v>
      </c>
      <c r="D3" s="2"/>
      <c r="E3" s="2"/>
      <c r="F3" s="22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6" ht="11.25" customHeight="1">
      <c r="A4" s="220" t="s">
        <v>394</v>
      </c>
      <c r="B4" s="220">
        <v>2131</v>
      </c>
      <c r="C4" s="221">
        <v>9.68482286908901E-3</v>
      </c>
      <c r="D4" s="2"/>
      <c r="E4" s="6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6" ht="11.25" customHeight="1">
      <c r="A5" s="220" t="s">
        <v>247</v>
      </c>
      <c r="B5" s="220">
        <v>49040</v>
      </c>
      <c r="C5" s="221">
        <v>0.22287363374008701</v>
      </c>
      <c r="D5" s="2"/>
      <c r="E5" s="6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6" ht="11.25" customHeight="1">
      <c r="A6" s="220" t="s">
        <v>395</v>
      </c>
      <c r="B6" s="220">
        <v>6963</v>
      </c>
      <c r="C6" s="221">
        <v>3.1644965573658701E-2</v>
      </c>
      <c r="D6" s="2"/>
      <c r="E6" s="68"/>
      <c r="F6" s="4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6" ht="11.25" customHeight="1">
      <c r="A7" s="220" t="s">
        <v>396</v>
      </c>
      <c r="B7" s="220">
        <v>15152</v>
      </c>
      <c r="C7" s="221">
        <v>6.8861771990819595E-2</v>
      </c>
      <c r="D7" s="2"/>
      <c r="E7" s="68"/>
      <c r="F7" s="4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6" ht="11.25" customHeight="1">
      <c r="A8" s="220" t="s">
        <v>397</v>
      </c>
      <c r="B8" s="220">
        <v>72944</v>
      </c>
      <c r="C8" s="221">
        <v>0.331510895993819</v>
      </c>
      <c r="D8" s="2"/>
      <c r="E8" s="68"/>
      <c r="F8" s="4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6" ht="11.25" customHeight="1">
      <c r="A9" s="220" t="s">
        <v>398</v>
      </c>
      <c r="B9" s="220">
        <v>25307</v>
      </c>
      <c r="C9" s="221">
        <v>0.115013520576272</v>
      </c>
      <c r="D9" s="2"/>
      <c r="E9" s="68"/>
      <c r="F9" s="4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6" ht="11.25" customHeight="1">
      <c r="A10" s="220" t="s">
        <v>399</v>
      </c>
      <c r="B10" s="220">
        <v>7491</v>
      </c>
      <c r="C10" s="221">
        <v>3.4044583816211102E-2</v>
      </c>
      <c r="D10" s="2"/>
      <c r="E10" s="68"/>
      <c r="F10" s="4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6" ht="11.25" customHeight="1">
      <c r="A11" s="220" t="s">
        <v>400</v>
      </c>
      <c r="B11" s="220">
        <v>341</v>
      </c>
      <c r="C11" s="221">
        <v>1.5497534483150401E-3</v>
      </c>
      <c r="D11" s="2"/>
      <c r="E11" s="68"/>
      <c r="F11" s="46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6" ht="11.25" customHeight="1">
      <c r="A12" s="220" t="s">
        <v>401</v>
      </c>
      <c r="B12" s="220">
        <v>211</v>
      </c>
      <c r="C12" s="221">
        <v>9.5893835071693097E-4</v>
      </c>
      <c r="D12" s="2"/>
      <c r="E12" s="68"/>
      <c r="F12" s="46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6" ht="11.25" customHeight="1">
      <c r="A13" s="49" t="s">
        <v>132</v>
      </c>
      <c r="B13" s="10"/>
      <c r="C13" s="2"/>
      <c r="D13" s="2"/>
      <c r="E13" s="68"/>
      <c r="F13" s="46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6" ht="11.25" customHeight="1">
      <c r="A14" s="43"/>
      <c r="B14" s="10"/>
      <c r="C14" s="2"/>
      <c r="D14" s="2"/>
      <c r="E14" s="68"/>
      <c r="F14" s="46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23"/>
      <c r="Z14" s="223"/>
    </row>
    <row r="15" spans="1:26" ht="11.25" customHeight="1">
      <c r="A15" s="69"/>
      <c r="B15" s="2"/>
      <c r="C15" s="2"/>
      <c r="D15" s="2"/>
      <c r="E15" s="2"/>
      <c r="F15" s="46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6" ht="11.25" customHeight="1">
      <c r="A16" s="2"/>
      <c r="B16" s="10"/>
      <c r="C16" s="2"/>
      <c r="D16" s="2"/>
      <c r="E16" s="2"/>
      <c r="F16" s="46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5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224"/>
      <c r="B19" s="46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224"/>
      <c r="B20" s="46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224"/>
      <c r="B21" s="46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224"/>
      <c r="B22" s="46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224"/>
      <c r="B23" s="46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224"/>
      <c r="B24" s="46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224"/>
      <c r="B25" s="46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1.25" customHeight="1">
      <c r="A26" s="224"/>
      <c r="B26" s="46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1.25" customHeight="1">
      <c r="A27" s="224"/>
      <c r="B27" s="46"/>
      <c r="C27" s="2"/>
      <c r="D27" s="225" t="s">
        <v>402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1.25" customHeight="1">
      <c r="A28" s="224"/>
      <c r="B28" s="46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1.25" customHeight="1">
      <c r="A29" s="224"/>
      <c r="B29" s="46"/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1.25" customHeight="1">
      <c r="A30" s="224"/>
      <c r="B30" s="74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4.25" customHeight="1"/>
    <row r="32" spans="1:2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1">
    <mergeCell ref="A1:C1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Z1000"/>
  <sheetViews>
    <sheetView zoomScaleNormal="100" workbookViewId="0">
      <selection activeCell="C14" sqref="C14"/>
    </sheetView>
  </sheetViews>
  <sheetFormatPr baseColWidth="10" defaultColWidth="12.625" defaultRowHeight="14.25"/>
  <cols>
    <col min="1" max="1" width="15.625" customWidth="1"/>
    <col min="2" max="6" width="12" customWidth="1"/>
    <col min="7" max="7" width="11.625" customWidth="1"/>
    <col min="8" max="8" width="22.625" customWidth="1"/>
    <col min="9" max="26" width="11.625" customWidth="1"/>
  </cols>
  <sheetData>
    <row r="1" spans="1:26" ht="46.5" customHeight="1">
      <c r="A1" s="299" t="s">
        <v>403</v>
      </c>
      <c r="B1" s="299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1.25" customHeight="1">
      <c r="A2" s="23" t="s">
        <v>404</v>
      </c>
      <c r="B2" s="14">
        <v>87771</v>
      </c>
      <c r="C2" s="20"/>
      <c r="D2" s="20"/>
      <c r="E2" s="20"/>
      <c r="F2" s="62" t="s">
        <v>160</v>
      </c>
      <c r="G2" s="226"/>
      <c r="H2" s="67"/>
      <c r="I2" s="46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11.25" customHeight="1">
      <c r="A3" s="23" t="s">
        <v>405</v>
      </c>
      <c r="B3" s="14">
        <v>10084</v>
      </c>
      <c r="C3" s="20"/>
      <c r="D3" s="20"/>
      <c r="E3" s="20"/>
      <c r="F3" s="20"/>
      <c r="G3" s="20"/>
      <c r="H3" s="68"/>
      <c r="I3" s="46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1.25" customHeight="1">
      <c r="A4" s="23" t="s">
        <v>394</v>
      </c>
      <c r="B4" s="14">
        <v>3502</v>
      </c>
      <c r="C4" s="20"/>
      <c r="D4" s="20"/>
      <c r="E4" s="20"/>
      <c r="F4" s="20"/>
      <c r="G4" s="20"/>
      <c r="H4" s="68"/>
      <c r="I4" s="46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1.25" customHeight="1">
      <c r="A5" s="118" t="s">
        <v>406</v>
      </c>
      <c r="B5" s="14">
        <v>121400</v>
      </c>
      <c r="C5" s="20"/>
      <c r="D5" s="20"/>
      <c r="E5" s="20"/>
      <c r="F5" s="20"/>
      <c r="G5" s="20"/>
      <c r="H5" s="68"/>
      <c r="I5" s="46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1.25" customHeight="1">
      <c r="A6" s="23" t="s">
        <v>396</v>
      </c>
      <c r="B6" s="14">
        <v>17057</v>
      </c>
      <c r="C6" s="20"/>
      <c r="D6" s="20"/>
      <c r="E6" s="20"/>
      <c r="F6" s="20"/>
      <c r="G6" s="20"/>
      <c r="H6" s="68"/>
      <c r="I6" s="46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11.25" customHeight="1">
      <c r="A7" s="118" t="s">
        <v>244</v>
      </c>
      <c r="B7" s="14">
        <v>42953</v>
      </c>
      <c r="C7" s="20"/>
      <c r="D7" s="20"/>
      <c r="E7" s="20"/>
      <c r="F7" s="20"/>
      <c r="G7" s="20"/>
      <c r="H7" s="68"/>
      <c r="I7" s="46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1.25" customHeight="1">
      <c r="A8" s="118" t="s">
        <v>400</v>
      </c>
      <c r="B8" s="14">
        <v>540</v>
      </c>
      <c r="C8" s="69"/>
      <c r="E8" s="20"/>
      <c r="F8" s="20"/>
      <c r="G8" s="20"/>
      <c r="H8" s="68"/>
      <c r="I8" s="46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1.25" customHeight="1">
      <c r="A9" s="49" t="s">
        <v>132</v>
      </c>
      <c r="B9" s="2"/>
      <c r="C9" s="20"/>
      <c r="D9" s="20"/>
      <c r="E9" s="20"/>
      <c r="F9" s="20"/>
      <c r="G9" s="20"/>
      <c r="H9" s="68"/>
      <c r="I9" s="46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1.25" customHeight="1">
      <c r="A10" s="20"/>
      <c r="B10" s="227"/>
      <c r="C10" s="20"/>
      <c r="D10" s="20"/>
      <c r="E10" s="20"/>
      <c r="F10" s="20"/>
      <c r="G10" s="20"/>
      <c r="H10" s="68"/>
      <c r="I10" s="46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1.25" customHeight="1">
      <c r="A11" s="20"/>
      <c r="B11" s="20"/>
      <c r="C11" s="20"/>
      <c r="D11" s="20"/>
      <c r="E11" s="20"/>
      <c r="F11" s="20"/>
      <c r="G11" s="20"/>
      <c r="H11" s="68"/>
      <c r="I11" s="46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1.25" customHeight="1">
      <c r="A12" s="20"/>
      <c r="B12" s="20"/>
      <c r="C12" s="20"/>
      <c r="D12" s="20"/>
      <c r="E12" s="20"/>
      <c r="F12" s="20"/>
      <c r="G12" s="20"/>
      <c r="H12" s="68"/>
      <c r="I12" s="46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1.25" customHeight="1">
      <c r="A13" s="20"/>
      <c r="B13" s="20"/>
      <c r="C13" s="20"/>
      <c r="D13" s="20"/>
      <c r="E13" s="20"/>
      <c r="F13" s="20"/>
      <c r="G13" s="20"/>
      <c r="H13" s="68"/>
      <c r="I13" s="46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ht="11.25" customHeight="1">
      <c r="A14" s="20"/>
      <c r="B14" s="20"/>
      <c r="C14" s="20"/>
      <c r="D14" s="20"/>
      <c r="E14" s="20"/>
      <c r="F14" s="20"/>
      <c r="G14" s="20"/>
      <c r="H14" s="68"/>
      <c r="I14" s="46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ht="11.25" customHeight="1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1.25" customHeight="1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1.25" customHeight="1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ht="11.25" customHeight="1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1.25" customHeight="1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ht="11.25" customHeight="1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ht="11.25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1.25" customHeight="1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1.25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1.25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11.2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ht="11.25" customHeight="1">
      <c r="A26" s="20"/>
      <c r="B26" s="20"/>
      <c r="C26" s="20"/>
      <c r="D26" s="20" t="s">
        <v>407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ht="11.2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ht="11.25" customHeight="1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ht="11.25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ht="11.2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11.2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11.25" customHeight="1">
      <c r="A32" s="20"/>
      <c r="B32" s="74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4:26" ht="11.25" customHeight="1"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4:26" ht="14.25" customHeight="1"/>
    <row r="35" spans="4:26" ht="14.25" customHeight="1"/>
    <row r="36" spans="4:26" ht="14.25" customHeight="1"/>
    <row r="37" spans="4:26" ht="14.25" customHeight="1"/>
    <row r="38" spans="4:26" ht="14.25" customHeight="1"/>
    <row r="39" spans="4:26" ht="14.25" customHeight="1"/>
    <row r="40" spans="4:26" ht="14.25" customHeight="1"/>
    <row r="41" spans="4:26" ht="14.25" customHeight="1"/>
    <row r="42" spans="4:26" ht="14.25" customHeight="1"/>
    <row r="43" spans="4:26" ht="14.25" customHeight="1"/>
    <row r="44" spans="4:26" ht="14.25" customHeight="1"/>
    <row r="45" spans="4:26" ht="14.25" customHeight="1"/>
    <row r="46" spans="4:26" ht="14.25" customHeight="1"/>
    <row r="47" spans="4:26" ht="14.25" customHeight="1"/>
    <row r="48" spans="4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B1"/>
  </mergeCells>
  <pageMargins left="0.7" right="0.7" top="0.75" bottom="0.75" header="0.51180555555555496" footer="0.51180555555555496"/>
  <pageSetup orientation="portrait" horizontalDpi="300" verticalDpi="300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X1002"/>
  <sheetViews>
    <sheetView topLeftCell="A16" zoomScaleNormal="100" workbookViewId="0">
      <selection activeCell="A31" sqref="A31:C31"/>
    </sheetView>
  </sheetViews>
  <sheetFormatPr baseColWidth="10" defaultColWidth="12.625" defaultRowHeight="14.25"/>
  <cols>
    <col min="1" max="4" width="11.125" customWidth="1"/>
    <col min="5" max="6" width="11.125" hidden="1" customWidth="1"/>
    <col min="7" max="24" width="11.125" customWidth="1"/>
    <col min="25" max="26" width="9" customWidth="1"/>
  </cols>
  <sheetData>
    <row r="1" spans="1:24" ht="34.5" customHeight="1">
      <c r="A1" s="269" t="s">
        <v>408</v>
      </c>
      <c r="B1" s="269"/>
      <c r="C1" s="269"/>
      <c r="D1" s="269"/>
      <c r="E1" s="62"/>
      <c r="F1" s="6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23"/>
      <c r="B2" s="63" t="s">
        <v>109</v>
      </c>
      <c r="C2" s="63" t="s">
        <v>110</v>
      </c>
      <c r="D2" s="21" t="s">
        <v>144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23" t="s">
        <v>111</v>
      </c>
      <c r="B3" s="14">
        <v>4749</v>
      </c>
      <c r="C3" s="14">
        <v>667</v>
      </c>
      <c r="D3" s="14">
        <f t="shared" ref="D3:D28" si="0">C3+B3</f>
        <v>5416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23" t="s">
        <v>112</v>
      </c>
      <c r="B4" s="14">
        <v>3953</v>
      </c>
      <c r="C4" s="14">
        <v>812</v>
      </c>
      <c r="D4" s="14">
        <f t="shared" si="0"/>
        <v>4765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23" t="s">
        <v>113</v>
      </c>
      <c r="B5" s="14">
        <v>5845</v>
      </c>
      <c r="C5" s="14">
        <v>1278</v>
      </c>
      <c r="D5" s="14">
        <f t="shared" si="0"/>
        <v>7123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23" t="s">
        <v>114</v>
      </c>
      <c r="B6" s="14">
        <v>9979</v>
      </c>
      <c r="C6" s="14">
        <v>3351</v>
      </c>
      <c r="D6" s="14">
        <f t="shared" si="0"/>
        <v>13330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23" t="s">
        <v>115</v>
      </c>
      <c r="B7" s="14">
        <v>10931</v>
      </c>
      <c r="C7" s="14">
        <v>4010</v>
      </c>
      <c r="D7" s="14">
        <f t="shared" si="0"/>
        <v>14941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23" t="s">
        <v>116</v>
      </c>
      <c r="B8" s="14">
        <v>11127</v>
      </c>
      <c r="C8" s="14">
        <v>5950</v>
      </c>
      <c r="D8" s="14">
        <f t="shared" si="0"/>
        <v>17077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23" t="s">
        <v>117</v>
      </c>
      <c r="B9" s="14">
        <v>8376</v>
      </c>
      <c r="C9" s="14">
        <v>8096</v>
      </c>
      <c r="D9" s="14">
        <f t="shared" si="0"/>
        <v>16472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23" t="s">
        <v>118</v>
      </c>
      <c r="B10" s="14">
        <v>5542</v>
      </c>
      <c r="C10" s="14">
        <v>9961</v>
      </c>
      <c r="D10" s="14">
        <f t="shared" si="0"/>
        <v>15503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23" t="s">
        <v>119</v>
      </c>
      <c r="B11" s="14">
        <v>-978</v>
      </c>
      <c r="C11" s="14">
        <v>11549</v>
      </c>
      <c r="D11" s="14">
        <f t="shared" si="0"/>
        <v>10571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23" t="s">
        <v>120</v>
      </c>
      <c r="B12" s="14">
        <v>-1335</v>
      </c>
      <c r="C12" s="14">
        <v>21069</v>
      </c>
      <c r="D12" s="14">
        <f t="shared" si="0"/>
        <v>19734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23" t="s">
        <v>121</v>
      </c>
      <c r="B13" s="14">
        <v>1360</v>
      </c>
      <c r="C13" s="14">
        <v>23187</v>
      </c>
      <c r="D13" s="14">
        <f t="shared" si="0"/>
        <v>24547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23" t="s">
        <v>122</v>
      </c>
      <c r="B14" s="14">
        <v>3712</v>
      </c>
      <c r="C14" s="14">
        <v>26772</v>
      </c>
      <c r="D14" s="14">
        <f t="shared" si="0"/>
        <v>30484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23" t="s">
        <v>123</v>
      </c>
      <c r="B15" s="14">
        <v>4333</v>
      </c>
      <c r="C15" s="14">
        <v>25058</v>
      </c>
      <c r="D15" s="14">
        <f t="shared" si="0"/>
        <v>29391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23" t="s">
        <v>124</v>
      </c>
      <c r="B16" s="14">
        <v>3245</v>
      </c>
      <c r="C16" s="14">
        <v>18341</v>
      </c>
      <c r="D16" s="14">
        <f t="shared" si="0"/>
        <v>21586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23" t="s">
        <v>125</v>
      </c>
      <c r="B17" s="14">
        <v>-14</v>
      </c>
      <c r="C17" s="14">
        <v>8716</v>
      </c>
      <c r="D17" s="14">
        <f t="shared" si="0"/>
        <v>8702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23" t="s">
        <v>126</v>
      </c>
      <c r="B18" s="14">
        <v>-1247</v>
      </c>
      <c r="C18" s="14">
        <v>4282</v>
      </c>
      <c r="D18" s="14">
        <f t="shared" si="0"/>
        <v>3035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23" t="s">
        <v>127</v>
      </c>
      <c r="B19" s="14">
        <v>269</v>
      </c>
      <c r="C19" s="14">
        <v>1048</v>
      </c>
      <c r="D19" s="14">
        <f t="shared" si="0"/>
        <v>1317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23" t="s">
        <v>128</v>
      </c>
      <c r="B20" s="14">
        <v>4084</v>
      </c>
      <c r="C20" s="14">
        <v>4269</v>
      </c>
      <c r="D20" s="14">
        <f t="shared" si="0"/>
        <v>8353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23" t="s">
        <v>129</v>
      </c>
      <c r="B21" s="14">
        <v>5541</v>
      </c>
      <c r="C21" s="14">
        <v>-434</v>
      </c>
      <c r="D21" s="14">
        <f t="shared" si="0"/>
        <v>5107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23" t="s">
        <v>130</v>
      </c>
      <c r="B22" s="14">
        <v>3656</v>
      </c>
      <c r="C22" s="14">
        <v>1122</v>
      </c>
      <c r="D22" s="14">
        <f t="shared" si="0"/>
        <v>4778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23" t="s">
        <v>131</v>
      </c>
      <c r="B23" s="14">
        <v>3679</v>
      </c>
      <c r="C23" s="14">
        <v>5701</v>
      </c>
      <c r="D23" s="14">
        <f t="shared" si="0"/>
        <v>9380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11" t="s">
        <v>133</v>
      </c>
      <c r="B24" s="12">
        <v>5215</v>
      </c>
      <c r="C24" s="12">
        <v>10344</v>
      </c>
      <c r="D24" s="14">
        <f t="shared" si="0"/>
        <v>15559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98">
        <v>2017</v>
      </c>
      <c r="B25" s="12">
        <v>5122</v>
      </c>
      <c r="C25" s="12">
        <v>13722</v>
      </c>
      <c r="D25" s="14">
        <f t="shared" si="0"/>
        <v>18844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1.25" customHeight="1">
      <c r="A26" s="98">
        <v>2018</v>
      </c>
      <c r="B26" s="12">
        <v>5963</v>
      </c>
      <c r="C26" s="12">
        <v>17956</v>
      </c>
      <c r="D26" s="14">
        <f t="shared" si="0"/>
        <v>23919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228">
        <v>2019</v>
      </c>
      <c r="B27" s="229">
        <v>3845</v>
      </c>
      <c r="C27" s="229">
        <v>22168</v>
      </c>
      <c r="D27" s="14">
        <f t="shared" si="0"/>
        <v>26013</v>
      </c>
      <c r="E27" s="2"/>
      <c r="F27" s="178"/>
      <c r="G27" s="10"/>
      <c r="H27" s="10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1.25" customHeight="1">
      <c r="A28" s="28">
        <v>2020</v>
      </c>
      <c r="B28" s="29">
        <v>-2365</v>
      </c>
      <c r="C28" s="30">
        <v>11270</v>
      </c>
      <c r="D28" s="14">
        <f t="shared" si="0"/>
        <v>8905</v>
      </c>
      <c r="E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1.25" customHeight="1">
      <c r="A29" s="257" t="s">
        <v>132</v>
      </c>
      <c r="B29" s="257"/>
      <c r="C29" s="257"/>
      <c r="D29" s="12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31.5" customHeight="1">
      <c r="A30" s="258" t="s">
        <v>136</v>
      </c>
      <c r="B30" s="258"/>
      <c r="C30" s="258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34.5" customHeight="1">
      <c r="A31" s="258" t="s">
        <v>409</v>
      </c>
      <c r="B31" s="258"/>
      <c r="C31" s="258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45.7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4">
    <mergeCell ref="A1:D1"/>
    <mergeCell ref="A29:C29"/>
    <mergeCell ref="A30:C30"/>
    <mergeCell ref="A31:C31"/>
  </mergeCells>
  <pageMargins left="0.75" right="0.75" top="1.39375" bottom="1.39375" header="0.51180555555555496" footer="0.51180555555555496"/>
  <pageSetup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X1001"/>
  <sheetViews>
    <sheetView topLeftCell="A16" zoomScaleNormal="100" workbookViewId="0">
      <selection sqref="A1:C1"/>
    </sheetView>
  </sheetViews>
  <sheetFormatPr baseColWidth="10" defaultColWidth="12.625" defaultRowHeight="14.25"/>
  <cols>
    <col min="1" max="4" width="11.125" customWidth="1"/>
    <col min="5" max="6" width="11.125" hidden="1" customWidth="1"/>
    <col min="7" max="24" width="11.125" customWidth="1"/>
    <col min="25" max="26" width="9" customWidth="1"/>
  </cols>
  <sheetData>
    <row r="1" spans="1:24" ht="33.75" customHeight="1">
      <c r="A1" s="269" t="s">
        <v>410</v>
      </c>
      <c r="B1" s="269"/>
      <c r="C1" s="269"/>
      <c r="D1" s="69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23"/>
      <c r="B2" s="63" t="s">
        <v>88</v>
      </c>
      <c r="C2" s="63" t="s">
        <v>161</v>
      </c>
      <c r="D2" s="69"/>
      <c r="E2" s="62" t="s">
        <v>411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25">
        <v>1975</v>
      </c>
      <c r="B3" s="97">
        <v>10.38</v>
      </c>
      <c r="C3" s="97">
        <v>9</v>
      </c>
      <c r="D3" s="6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25">
        <v>1982</v>
      </c>
      <c r="B4" s="97">
        <v>6.0456830000000004</v>
      </c>
      <c r="C4" s="97">
        <v>5.1807530000000002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25">
        <v>1983</v>
      </c>
      <c r="B5" s="97">
        <v>4.8061249999999998</v>
      </c>
      <c r="C5" s="97">
        <v>3.6870940000000001</v>
      </c>
      <c r="E5" s="6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25">
        <v>1984</v>
      </c>
      <c r="B6" s="97">
        <v>4.5561879999999997</v>
      </c>
      <c r="C6" s="97">
        <v>4.0353260000000004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25">
        <v>1985</v>
      </c>
      <c r="B7" s="97">
        <v>3.7449219999999999</v>
      </c>
      <c r="C7" s="97">
        <v>3.6127850000000001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25">
        <v>1986</v>
      </c>
      <c r="B8" s="97">
        <v>3.3580369999999999</v>
      </c>
      <c r="C8" s="97">
        <v>3.0727899999999999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25">
        <v>1987</v>
      </c>
      <c r="B9" s="97">
        <v>3.0602610000000001</v>
      </c>
      <c r="C9" s="97">
        <v>3.2193299999999998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25">
        <v>1988</v>
      </c>
      <c r="B10" s="97">
        <v>2.6008979999999999</v>
      </c>
      <c r="C10" s="97">
        <v>3.5737809999999999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25">
        <v>1989</v>
      </c>
      <c r="B11" s="97">
        <v>2.1838479999999998</v>
      </c>
      <c r="C11" s="97">
        <v>3.0628160000000002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25">
        <v>1990</v>
      </c>
      <c r="B12" s="97">
        <v>1.7824120000000001</v>
      </c>
      <c r="C12" s="97">
        <v>2.9479350000000002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25">
        <v>1991</v>
      </c>
      <c r="B13" s="97">
        <v>1.520815</v>
      </c>
      <c r="C13" s="97">
        <v>2.4214060000000002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25">
        <v>1992</v>
      </c>
      <c r="B14" s="97">
        <v>1.699962</v>
      </c>
      <c r="C14" s="97">
        <v>2.548781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25">
        <v>1993</v>
      </c>
      <c r="B15" s="97">
        <v>1.2064459999999999</v>
      </c>
      <c r="C15" s="97">
        <v>1.4835130000000001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25">
        <v>1994</v>
      </c>
      <c r="B16" s="97">
        <v>0.84293899999999999</v>
      </c>
      <c r="C16" s="97">
        <v>1.3585879999999999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25">
        <v>1995</v>
      </c>
      <c r="B17" s="97">
        <v>0.49155399999999999</v>
      </c>
      <c r="C17" s="97">
        <v>1.081526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25">
        <v>1996</v>
      </c>
      <c r="B18" s="97">
        <v>0.32005099999999997</v>
      </c>
      <c r="C18" s="97">
        <v>1.299078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25">
        <v>1997</v>
      </c>
      <c r="B19" s="97">
        <v>0.52936399999999995</v>
      </c>
      <c r="C19" s="97">
        <v>1.5449390000000001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25">
        <v>1998</v>
      </c>
      <c r="B20" s="97">
        <v>0.16106300000000001</v>
      </c>
      <c r="C20" s="97">
        <v>1.540737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25">
        <v>1999</v>
      </c>
      <c r="B21" s="97">
        <v>0.26656200000000002</v>
      </c>
      <c r="C21" s="97">
        <v>1.7642869999999999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25">
        <v>2000</v>
      </c>
      <c r="B22" s="97">
        <v>0.957677</v>
      </c>
      <c r="C22" s="97">
        <v>2.6621299999999999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25">
        <v>2001</v>
      </c>
      <c r="B23" s="97">
        <v>1.170901</v>
      </c>
      <c r="C23" s="97">
        <v>3.3910589999999998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25">
        <v>2002</v>
      </c>
      <c r="B24" s="97">
        <v>1.246683</v>
      </c>
      <c r="C24" s="97">
        <v>3.8171689999999998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25">
        <v>2003</v>
      </c>
      <c r="B25" s="97">
        <v>1.376331</v>
      </c>
      <c r="C25" s="97">
        <v>3.6710929999999999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11.25" customHeight="1">
      <c r="A26" s="25">
        <v>2004</v>
      </c>
      <c r="B26" s="97">
        <v>1.950761</v>
      </c>
      <c r="C26" s="97">
        <v>4.0498580000000004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>
      <c r="A27" s="25">
        <v>2005</v>
      </c>
      <c r="B27" s="97">
        <v>1.8266199999999999</v>
      </c>
      <c r="C27" s="97">
        <v>3.7334550000000002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4" ht="11.25" customHeight="1">
      <c r="A28" s="25">
        <v>2006</v>
      </c>
      <c r="B28" s="97">
        <v>2.5226030000000002</v>
      </c>
      <c r="C28" s="97">
        <v>4.4823589999999998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</row>
    <row r="29" spans="1:24" ht="11.25" customHeight="1">
      <c r="A29" s="25">
        <v>2007</v>
      </c>
      <c r="B29" s="97">
        <v>2.3850250000000002</v>
      </c>
      <c r="C29" s="97">
        <v>4.5687930000000003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</row>
    <row r="30" spans="1:24" ht="11.25" customHeight="1">
      <c r="A30" s="25">
        <v>2008</v>
      </c>
      <c r="B30" s="97">
        <v>2.9207429999999999</v>
      </c>
      <c r="C30" s="97">
        <v>4.9411810000000003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11.25" customHeight="1">
      <c r="A31" s="25">
        <v>2009</v>
      </c>
      <c r="B31" s="97">
        <v>2.383305</v>
      </c>
      <c r="C31" s="97">
        <v>3.9422920000000001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</row>
    <row r="32" spans="1:24" ht="11.25" customHeight="1">
      <c r="A32" s="25">
        <v>2010</v>
      </c>
      <c r="B32" s="97">
        <v>2.2554210000000001</v>
      </c>
      <c r="C32" s="97">
        <v>3.9388030000000001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</row>
    <row r="33" spans="1:24" ht="11.25" customHeight="1">
      <c r="A33" s="25">
        <v>2011</v>
      </c>
      <c r="B33" s="97">
        <v>1.8087880000000001</v>
      </c>
      <c r="C33" s="97">
        <v>3.2835640000000001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</row>
    <row r="34" spans="1:24" ht="11.25" customHeight="1">
      <c r="A34" s="25">
        <v>2012</v>
      </c>
      <c r="B34" s="97">
        <v>1.1167419999999999</v>
      </c>
      <c r="C34" s="97">
        <v>2.6568329999999998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1.25" customHeight="1">
      <c r="A35" s="25">
        <v>2013</v>
      </c>
      <c r="B35" s="97">
        <v>0.76920999999999995</v>
      </c>
      <c r="C35" s="97">
        <v>2.581026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ht="11.25" customHeight="1">
      <c r="A36" s="25">
        <v>2014</v>
      </c>
      <c r="B36" s="97">
        <v>0.69619900000000001</v>
      </c>
      <c r="C36" s="97">
        <v>2.522157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ht="11.25" customHeight="1">
      <c r="A37" s="25">
        <v>2015</v>
      </c>
      <c r="B37" s="97">
        <v>-4.2576999999999997E-2</v>
      </c>
      <c r="C37" s="97">
        <v>2.0137330000000002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ht="11.25" customHeight="1">
      <c r="A38" s="25">
        <v>2016</v>
      </c>
      <c r="B38" s="97">
        <v>1.0829E-2</v>
      </c>
      <c r="C38" s="97">
        <v>2.3414869999999999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ht="11.25" customHeight="1">
      <c r="A39" s="25">
        <v>2017</v>
      </c>
      <c r="B39" s="64">
        <v>0.66</v>
      </c>
      <c r="C39" s="64">
        <v>1.67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ht="11.25" customHeight="1">
      <c r="A40" s="25">
        <v>2018</v>
      </c>
      <c r="B40" s="64">
        <v>-1.1599999999999999</v>
      </c>
      <c r="C40" s="64">
        <v>1.77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ht="11.25" customHeight="1">
      <c r="A41" s="100">
        <v>2019</v>
      </c>
      <c r="B41" s="155">
        <v>-1.22</v>
      </c>
      <c r="C41" s="155">
        <v>1.41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ht="11.25" customHeight="1">
      <c r="A42" s="25" t="s">
        <v>412</v>
      </c>
      <c r="B42" s="25"/>
      <c r="C42" s="25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</row>
    <row r="43" spans="1:24" ht="14.25" customHeight="1"/>
    <row r="44" spans="1:24" ht="14.25" customHeight="1"/>
    <row r="45" spans="1:24" ht="14.25" customHeight="1"/>
    <row r="46" spans="1:24" ht="14.25" customHeight="1"/>
    <row r="47" spans="1:24" ht="14.25" customHeight="1"/>
    <row r="48" spans="1:2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1">
    <mergeCell ref="A1:C1"/>
  </mergeCells>
  <pageMargins left="0.75" right="0.75" top="1.39375" bottom="1.39375" header="0.51180555555555496" footer="0.51180555555555496"/>
  <pageSetup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F0"/>
  </sheetPr>
  <dimension ref="A1:X1001"/>
  <sheetViews>
    <sheetView topLeftCell="A4" zoomScaleNormal="100" workbookViewId="0">
      <selection activeCell="A20" sqref="A20"/>
    </sheetView>
  </sheetViews>
  <sheetFormatPr baseColWidth="10" defaultColWidth="12.625" defaultRowHeight="14.25"/>
  <cols>
    <col min="1" max="1" width="14.625" customWidth="1"/>
    <col min="2" max="2" width="11.125" customWidth="1"/>
    <col min="3" max="3" width="18.125" customWidth="1"/>
    <col min="4" max="5" width="11.125" hidden="1" customWidth="1"/>
    <col min="6" max="24" width="11.125" customWidth="1"/>
    <col min="25" max="26" width="9" customWidth="1"/>
  </cols>
  <sheetData>
    <row r="1" spans="1:24" ht="33.75" customHeight="1">
      <c r="A1" s="269" t="s">
        <v>413</v>
      </c>
      <c r="B1" s="269"/>
      <c r="C1" s="269"/>
      <c r="D1" s="62" t="s">
        <v>160</v>
      </c>
      <c r="E1" s="6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86"/>
      <c r="B2" s="63" t="s">
        <v>385</v>
      </c>
      <c r="C2" s="63" t="s">
        <v>414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1.25" customHeight="1">
      <c r="A3" s="156" t="s">
        <v>415</v>
      </c>
      <c r="B3" s="40">
        <v>220035</v>
      </c>
      <c r="C3" s="230">
        <v>0.18781600000000001</v>
      </c>
      <c r="D3" s="6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11.25" customHeight="1">
      <c r="A4" s="63" t="s">
        <v>416</v>
      </c>
      <c r="B4" s="63" t="s">
        <v>385</v>
      </c>
      <c r="C4" s="63" t="s">
        <v>417</v>
      </c>
      <c r="D4" s="69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11.25" customHeight="1">
      <c r="A5" s="224" t="s">
        <v>418</v>
      </c>
      <c r="B5" s="46">
        <v>22353</v>
      </c>
      <c r="C5" s="59">
        <f t="shared" ref="C5:C25" si="0">B5/$B$3</f>
        <v>0.10158838366623492</v>
      </c>
      <c r="D5" s="6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1.25" customHeight="1">
      <c r="A6" s="231" t="s">
        <v>419</v>
      </c>
      <c r="B6" s="232">
        <v>16521</v>
      </c>
      <c r="C6" s="59">
        <f t="shared" si="0"/>
        <v>7.5083509441679727E-2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1.25" customHeight="1">
      <c r="A7" s="231" t="s">
        <v>420</v>
      </c>
      <c r="B7" s="232">
        <v>14794</v>
      </c>
      <c r="C7" s="59">
        <f t="shared" si="0"/>
        <v>6.7234758106664849E-2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1.25" customHeight="1">
      <c r="A8" s="231" t="s">
        <v>421</v>
      </c>
      <c r="B8" s="232">
        <v>13790</v>
      </c>
      <c r="C8" s="59">
        <f t="shared" si="0"/>
        <v>6.2671847660599453E-2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ht="11.25" customHeight="1">
      <c r="A9" s="231" t="s">
        <v>422</v>
      </c>
      <c r="B9" s="232">
        <v>13189</v>
      </c>
      <c r="C9" s="59">
        <f t="shared" si="0"/>
        <v>5.9940464017088191E-2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11.25" customHeight="1">
      <c r="A10" s="231" t="s">
        <v>423</v>
      </c>
      <c r="B10" s="232">
        <v>11520</v>
      </c>
      <c r="C10" s="59">
        <f t="shared" si="0"/>
        <v>5.2355307110232466E-2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ht="11.25" customHeight="1">
      <c r="A11" s="231" t="s">
        <v>424</v>
      </c>
      <c r="B11" s="232">
        <v>10892</v>
      </c>
      <c r="C11" s="59">
        <f t="shared" si="0"/>
        <v>4.9501215715681599E-2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1:24" ht="11.25" customHeight="1">
      <c r="A12" s="231" t="s">
        <v>425</v>
      </c>
      <c r="B12" s="232">
        <v>5678</v>
      </c>
      <c r="C12" s="59">
        <f t="shared" si="0"/>
        <v>2.5804985570477425E-2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1:24" ht="11.25" customHeight="1">
      <c r="A13" s="231" t="s">
        <v>426</v>
      </c>
      <c r="B13" s="232">
        <v>5273</v>
      </c>
      <c r="C13" s="59">
        <f t="shared" si="0"/>
        <v>2.3964369304883312E-2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1:24" ht="11.25" customHeight="1">
      <c r="A14" s="231" t="s">
        <v>427</v>
      </c>
      <c r="B14" s="232">
        <v>5244</v>
      </c>
      <c r="C14" s="59">
        <f t="shared" si="0"/>
        <v>2.3832572090803736E-2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1:24" ht="11.25" customHeight="1">
      <c r="A15" s="231" t="s">
        <v>428</v>
      </c>
      <c r="B15" s="232">
        <v>4953</v>
      </c>
      <c r="C15" s="59">
        <f t="shared" si="0"/>
        <v>2.2510055218487968E-2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1:24" ht="11.25" customHeight="1">
      <c r="A16" s="231" t="s">
        <v>429</v>
      </c>
      <c r="B16" s="232">
        <v>4914</v>
      </c>
      <c r="C16" s="59">
        <f t="shared" si="0"/>
        <v>2.2332810689208536E-2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</row>
    <row r="17" spans="1:24" ht="11.25" customHeight="1">
      <c r="A17" s="231" t="s">
        <v>430</v>
      </c>
      <c r="B17" s="232">
        <v>4300</v>
      </c>
      <c r="C17" s="59">
        <f t="shared" si="0"/>
        <v>1.9542345535937464E-2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1:24" ht="11.25" customHeight="1">
      <c r="A18" s="231" t="s">
        <v>431</v>
      </c>
      <c r="B18" s="232">
        <v>4176</v>
      </c>
      <c r="C18" s="59">
        <f t="shared" si="0"/>
        <v>1.8978798827459269E-2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1:24" ht="11.25" customHeight="1">
      <c r="A19" s="231" t="s">
        <v>432</v>
      </c>
      <c r="B19" s="232">
        <v>3846</v>
      </c>
      <c r="C19" s="59">
        <f t="shared" si="0"/>
        <v>1.7479037425864066E-2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</row>
    <row r="20" spans="1:24" ht="11.25" customHeight="1">
      <c r="A20" s="231" t="s">
        <v>433</v>
      </c>
      <c r="B20" s="232">
        <v>3603</v>
      </c>
      <c r="C20" s="59">
        <f t="shared" si="0"/>
        <v>1.6374667666507602E-2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1:24" ht="11.25" customHeight="1">
      <c r="A21" s="231" t="s">
        <v>434</v>
      </c>
      <c r="B21" s="232">
        <v>3279</v>
      </c>
      <c r="C21" s="59">
        <f t="shared" si="0"/>
        <v>1.4902174654032313E-2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1:24" ht="11.25" customHeight="1">
      <c r="A22" s="231" t="s">
        <v>435</v>
      </c>
      <c r="B22" s="232">
        <v>2909</v>
      </c>
      <c r="C22" s="59">
        <f t="shared" si="0"/>
        <v>1.3220623991637695E-2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</row>
    <row r="23" spans="1:24" ht="11.25" customHeight="1">
      <c r="A23" s="231" t="s">
        <v>436</v>
      </c>
      <c r="B23" s="232">
        <v>2831</v>
      </c>
      <c r="C23" s="59">
        <f t="shared" si="0"/>
        <v>1.2866134933078829E-2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</row>
    <row r="24" spans="1:24" ht="11.25" customHeight="1">
      <c r="A24" s="231" t="s">
        <v>437</v>
      </c>
      <c r="B24" s="232">
        <v>2595</v>
      </c>
      <c r="C24" s="59">
        <f t="shared" si="0"/>
        <v>1.1793578294362261E-2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</row>
    <row r="25" spans="1:24" ht="11.25" customHeight="1">
      <c r="A25" s="224" t="s">
        <v>438</v>
      </c>
      <c r="B25" s="232">
        <v>2430</v>
      </c>
      <c r="C25" s="59">
        <f t="shared" si="0"/>
        <v>1.1043697593564661E-2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</row>
    <row r="26" spans="1:24" ht="22.5" customHeight="1">
      <c r="A26" s="300" t="s">
        <v>439</v>
      </c>
      <c r="B26" s="300"/>
      <c r="C26" s="300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</row>
    <row r="27" spans="1:24" ht="11.25" customHeight="1"/>
    <row r="28" spans="1:24" ht="11.25" customHeight="1"/>
    <row r="29" spans="1:24" ht="11.25" customHeight="1"/>
    <row r="30" spans="1:24" ht="11.25" customHeight="1"/>
    <row r="31" spans="1:24" ht="11.25" customHeight="1"/>
    <row r="32" spans="1:24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C1"/>
    <mergeCell ref="A26:C26"/>
  </mergeCells>
  <pageMargins left="0.75" right="0.75" top="1.39375" bottom="1.39375" header="0.51180555555555496" footer="0.51180555555555496"/>
  <pageSetup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B0F0"/>
  </sheetPr>
  <dimension ref="A1:Y1000"/>
  <sheetViews>
    <sheetView zoomScaleNormal="100" workbookViewId="0"/>
  </sheetViews>
  <sheetFormatPr baseColWidth="10" defaultColWidth="12.625" defaultRowHeight="14.25"/>
  <cols>
    <col min="1" max="1" width="14.625" customWidth="1"/>
    <col min="2" max="10" width="7.875" customWidth="1"/>
    <col min="11" max="25" width="11.125" customWidth="1"/>
  </cols>
  <sheetData>
    <row r="1" spans="1:25" ht="22.5" customHeight="1">
      <c r="A1" s="269" t="s">
        <v>440</v>
      </c>
      <c r="B1" s="269"/>
      <c r="C1" s="269"/>
      <c r="D1" s="269"/>
      <c r="E1" s="269"/>
      <c r="F1" s="269"/>
      <c r="G1" s="269"/>
      <c r="H1" s="269"/>
      <c r="I1" s="269"/>
      <c r="J1" s="269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109"/>
      <c r="B2" s="63">
        <v>2011</v>
      </c>
      <c r="C2" s="63">
        <v>2012</v>
      </c>
      <c r="D2" s="63">
        <v>2013</v>
      </c>
      <c r="E2" s="63">
        <v>2014</v>
      </c>
      <c r="F2" s="63">
        <v>2015</v>
      </c>
      <c r="G2" s="63">
        <v>2016</v>
      </c>
      <c r="H2" s="63">
        <v>2017</v>
      </c>
      <c r="I2" s="63">
        <v>2018</v>
      </c>
      <c r="J2" s="63">
        <v>2019</v>
      </c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233"/>
      <c r="V2" s="233"/>
      <c r="W2" s="233"/>
      <c r="X2" s="233"/>
      <c r="Y2" s="233"/>
    </row>
    <row r="3" spans="1:25" ht="11.25" customHeight="1">
      <c r="A3" s="7" t="s">
        <v>88</v>
      </c>
      <c r="B3" s="161">
        <v>12.47</v>
      </c>
      <c r="C3" s="161">
        <v>12.12</v>
      </c>
      <c r="D3" s="161">
        <v>11.74</v>
      </c>
      <c r="E3" s="161">
        <v>10.46</v>
      </c>
      <c r="F3" s="161">
        <v>10.4</v>
      </c>
      <c r="G3" s="161">
        <v>10.36</v>
      </c>
      <c r="H3" s="161">
        <v>10.51</v>
      </c>
      <c r="I3" s="161">
        <v>11.12</v>
      </c>
      <c r="J3" s="161">
        <v>11.53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1.25" customHeight="1">
      <c r="A4" s="23" t="s">
        <v>268</v>
      </c>
      <c r="B4" s="106">
        <v>13.09</v>
      </c>
      <c r="C4" s="106">
        <v>13.08</v>
      </c>
      <c r="D4" s="106">
        <v>11.91</v>
      </c>
      <c r="E4" s="106">
        <v>10.62</v>
      </c>
      <c r="F4" s="106">
        <v>10.59</v>
      </c>
      <c r="G4" s="106">
        <v>10.38</v>
      </c>
      <c r="H4" s="106">
        <v>10.38</v>
      </c>
      <c r="I4" s="106">
        <v>11.29</v>
      </c>
      <c r="J4" s="106">
        <v>11.98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23" t="s">
        <v>266</v>
      </c>
      <c r="B5" s="106">
        <v>11.43</v>
      </c>
      <c r="C5" s="106">
        <v>10.83</v>
      </c>
      <c r="D5" s="106">
        <v>10.09</v>
      </c>
      <c r="E5" s="106">
        <v>8.58</v>
      </c>
      <c r="F5" s="106">
        <v>9.5299999999999994</v>
      </c>
      <c r="G5" s="106">
        <v>9.1300000000000008</v>
      </c>
      <c r="H5" s="106">
        <v>9.34</v>
      </c>
      <c r="I5" s="106">
        <v>9.19</v>
      </c>
      <c r="J5" s="106">
        <v>9.0299999999999994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23" t="s">
        <v>271</v>
      </c>
      <c r="B6" s="106">
        <v>13.79</v>
      </c>
      <c r="C6" s="106">
        <v>14.34</v>
      </c>
      <c r="D6" s="106">
        <v>13.62</v>
      </c>
      <c r="E6" s="106">
        <v>12.7</v>
      </c>
      <c r="F6" s="106">
        <v>12.51</v>
      </c>
      <c r="G6" s="106">
        <v>12.32</v>
      </c>
      <c r="H6" s="106">
        <v>12.73</v>
      </c>
      <c r="I6" s="106">
        <v>12.65</v>
      </c>
      <c r="J6" s="106">
        <v>13.03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7" t="s">
        <v>161</v>
      </c>
      <c r="B7" s="161">
        <v>15</v>
      </c>
      <c r="C7" s="161">
        <v>13.01</v>
      </c>
      <c r="D7" s="161">
        <v>13.06</v>
      </c>
      <c r="E7" s="161">
        <v>12.26</v>
      </c>
      <c r="F7" s="161">
        <v>13.03</v>
      </c>
      <c r="G7" s="161">
        <v>13.3</v>
      </c>
      <c r="H7" s="161">
        <v>13.94</v>
      </c>
      <c r="I7" s="161">
        <v>13.92</v>
      </c>
      <c r="J7" s="161">
        <v>13.88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23" t="s">
        <v>269</v>
      </c>
      <c r="B8" s="106">
        <v>13.16</v>
      </c>
      <c r="C8" s="106">
        <v>12.79</v>
      </c>
      <c r="D8" s="106">
        <v>13.03</v>
      </c>
      <c r="E8" s="106">
        <v>11.87</v>
      </c>
      <c r="F8" s="106">
        <v>11.58</v>
      </c>
      <c r="G8" s="106">
        <v>11.41</v>
      </c>
      <c r="H8" s="106">
        <v>11.29</v>
      </c>
      <c r="I8" s="106">
        <v>11.56</v>
      </c>
      <c r="J8" s="106">
        <v>12.1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23" t="s">
        <v>262</v>
      </c>
      <c r="B9" s="106">
        <v>10.36</v>
      </c>
      <c r="C9" s="106">
        <v>9.9</v>
      </c>
      <c r="D9" s="106">
        <v>9.19</v>
      </c>
      <c r="E9" s="106">
        <v>8.6</v>
      </c>
      <c r="F9" s="106">
        <v>8.8000000000000007</v>
      </c>
      <c r="G9" s="106">
        <v>8.01</v>
      </c>
      <c r="H9" s="106">
        <v>7.55</v>
      </c>
      <c r="I9" s="106">
        <v>7.75</v>
      </c>
      <c r="J9" s="106">
        <v>8.4499999999999993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23" t="s">
        <v>264</v>
      </c>
      <c r="B10" s="106">
        <v>9.92</v>
      </c>
      <c r="C10" s="106">
        <v>9.6</v>
      </c>
      <c r="D10" s="106">
        <v>8.9700000000000006</v>
      </c>
      <c r="E10" s="106">
        <v>8</v>
      </c>
      <c r="F10" s="106">
        <v>7.38</v>
      </c>
      <c r="G10" s="106">
        <v>7.31</v>
      </c>
      <c r="H10" s="106">
        <v>7.48</v>
      </c>
      <c r="I10" s="106">
        <v>7.99</v>
      </c>
      <c r="J10" s="106">
        <v>8.66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23" t="s">
        <v>259</v>
      </c>
      <c r="B11" s="106">
        <v>7.75</v>
      </c>
      <c r="C11" s="106">
        <v>7.25</v>
      </c>
      <c r="D11" s="106">
        <v>7.11</v>
      </c>
      <c r="E11" s="106">
        <v>6.14</v>
      </c>
      <c r="F11" s="106">
        <v>6.33</v>
      </c>
      <c r="G11" s="106">
        <v>6.05</v>
      </c>
      <c r="H11" s="106">
        <v>6.21</v>
      </c>
      <c r="I11" s="106">
        <v>6.6</v>
      </c>
      <c r="J11" s="106">
        <v>7.05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23" t="s">
        <v>273</v>
      </c>
      <c r="B12" s="106">
        <v>14.49</v>
      </c>
      <c r="C12" s="106">
        <v>14.28</v>
      </c>
      <c r="D12" s="106">
        <v>14.18</v>
      </c>
      <c r="E12" s="106">
        <v>12.59</v>
      </c>
      <c r="F12" s="106">
        <v>12.7</v>
      </c>
      <c r="G12" s="106">
        <v>12.8</v>
      </c>
      <c r="H12" s="106">
        <v>12.89</v>
      </c>
      <c r="I12" s="106">
        <v>14.05</v>
      </c>
      <c r="J12" s="106">
        <v>14.72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23" t="s">
        <v>265</v>
      </c>
      <c r="B13" s="106">
        <v>10.220000000000001</v>
      </c>
      <c r="C13" s="106">
        <v>9.4700000000000006</v>
      </c>
      <c r="D13" s="106">
        <v>9.58</v>
      </c>
      <c r="E13" s="106">
        <v>8.67</v>
      </c>
      <c r="F13" s="106">
        <v>7.85</v>
      </c>
      <c r="G13" s="106">
        <v>7.87</v>
      </c>
      <c r="H13" s="106">
        <v>8.06</v>
      </c>
      <c r="I13" s="106">
        <v>9.17</v>
      </c>
      <c r="J13" s="106">
        <v>9.4700000000000006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23" t="s">
        <v>260</v>
      </c>
      <c r="B14" s="106">
        <v>7.57</v>
      </c>
      <c r="C14" s="106">
        <v>7.2</v>
      </c>
      <c r="D14" s="106">
        <v>7.12</v>
      </c>
      <c r="E14" s="106">
        <v>6.22</v>
      </c>
      <c r="F14" s="106">
        <v>5.89</v>
      </c>
      <c r="G14" s="106">
        <v>6.15</v>
      </c>
      <c r="H14" s="106">
        <v>6.06</v>
      </c>
      <c r="I14" s="106">
        <v>6.71</v>
      </c>
      <c r="J14" s="106">
        <v>6.43</v>
      </c>
      <c r="K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23" t="s">
        <v>258</v>
      </c>
      <c r="B15" s="106">
        <v>7.76</v>
      </c>
      <c r="C15" s="106">
        <v>7.01</v>
      </c>
      <c r="D15" s="106">
        <v>6.78</v>
      </c>
      <c r="E15" s="106">
        <v>6.78</v>
      </c>
      <c r="F15" s="106">
        <v>6.6</v>
      </c>
      <c r="G15" s="106">
        <v>6.57</v>
      </c>
      <c r="H15" s="106">
        <v>6.51</v>
      </c>
      <c r="I15" s="106">
        <v>6.5</v>
      </c>
      <c r="J15" s="106">
        <v>6.41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23" t="s">
        <v>272</v>
      </c>
      <c r="B16" s="106">
        <v>15.14</v>
      </c>
      <c r="C16" s="106">
        <v>14.9</v>
      </c>
      <c r="D16" s="106">
        <v>14.62</v>
      </c>
      <c r="E16" s="106">
        <v>12.58</v>
      </c>
      <c r="F16" s="106">
        <v>12.54</v>
      </c>
      <c r="G16" s="106">
        <v>12.51</v>
      </c>
      <c r="H16" s="106">
        <v>13.07</v>
      </c>
      <c r="I16" s="106">
        <v>12.74</v>
      </c>
      <c r="J16" s="106">
        <v>13.05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23" t="s">
        <v>270</v>
      </c>
      <c r="B17" s="106">
        <v>14.39</v>
      </c>
      <c r="C17" s="106">
        <v>13.32</v>
      </c>
      <c r="D17" s="106">
        <v>12.56</v>
      </c>
      <c r="E17" s="106">
        <v>11.32</v>
      </c>
      <c r="F17" s="106">
        <v>11.07</v>
      </c>
      <c r="G17" s="106">
        <v>10.82</v>
      </c>
      <c r="H17" s="106">
        <v>10.99</v>
      </c>
      <c r="I17" s="106">
        <v>11.68</v>
      </c>
      <c r="J17" s="106">
        <v>12.07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23" t="s">
        <v>263</v>
      </c>
      <c r="B18" s="106">
        <v>8.64</v>
      </c>
      <c r="C18" s="106">
        <v>8.94</v>
      </c>
      <c r="D18" s="106">
        <v>7.82</v>
      </c>
      <c r="E18" s="106">
        <v>7.53</v>
      </c>
      <c r="F18" s="106">
        <v>8</v>
      </c>
      <c r="G18" s="106">
        <v>8.08</v>
      </c>
      <c r="H18" s="106">
        <v>7.88</v>
      </c>
      <c r="I18" s="106">
        <v>7.88</v>
      </c>
      <c r="J18" s="106">
        <v>8.31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23" t="s">
        <v>267</v>
      </c>
      <c r="B19" s="106">
        <v>10.34</v>
      </c>
      <c r="C19" s="106">
        <v>10.039999999999999</v>
      </c>
      <c r="D19" s="106">
        <v>9.9700000000000006</v>
      </c>
      <c r="E19" s="106">
        <v>8.8800000000000008</v>
      </c>
      <c r="F19" s="106">
        <v>9.57</v>
      </c>
      <c r="G19" s="106">
        <v>9.8699999999999992</v>
      </c>
      <c r="H19" s="106">
        <v>9.98</v>
      </c>
      <c r="I19" s="106">
        <v>10.029999999999999</v>
      </c>
      <c r="J19" s="106">
        <v>10.47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23" t="s">
        <v>261</v>
      </c>
      <c r="B20" s="106">
        <v>8.6199999999999992</v>
      </c>
      <c r="C20" s="106">
        <v>8.23</v>
      </c>
      <c r="D20" s="106">
        <v>6.78</v>
      </c>
      <c r="E20" s="106">
        <v>6.19</v>
      </c>
      <c r="F20" s="106">
        <v>5.64</v>
      </c>
      <c r="G20" s="106">
        <v>6.04</v>
      </c>
      <c r="H20" s="106">
        <v>6.09</v>
      </c>
      <c r="I20" s="106">
        <v>6.91</v>
      </c>
      <c r="J20" s="106">
        <v>6.18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23" t="s">
        <v>257</v>
      </c>
      <c r="B21" s="106">
        <v>4.59</v>
      </c>
      <c r="C21" s="106">
        <v>4.5</v>
      </c>
      <c r="D21" s="106">
        <v>3.74</v>
      </c>
      <c r="E21" s="106">
        <v>3.53</v>
      </c>
      <c r="F21" s="106">
        <v>3.72</v>
      </c>
      <c r="G21" s="106">
        <v>5.0599999999999996</v>
      </c>
      <c r="H21" s="106">
        <v>4.8</v>
      </c>
      <c r="I21" s="106">
        <v>3.5</v>
      </c>
      <c r="J21" s="106">
        <v>2.2599999999999998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273" t="s">
        <v>441</v>
      </c>
      <c r="B22" s="273"/>
      <c r="C22" s="273"/>
      <c r="D22" s="273"/>
      <c r="E22" s="273"/>
      <c r="F22" s="273"/>
      <c r="G22" s="273"/>
      <c r="H22" s="273"/>
      <c r="I22" s="273"/>
      <c r="J22" s="273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  <row r="28" spans="1:25" ht="14.25" customHeight="1"/>
    <row r="29" spans="1:25" ht="14.25" customHeight="1"/>
    <row r="30" spans="1:25" ht="14.25" customHeight="1"/>
    <row r="31" spans="1:25" ht="14.25" customHeight="1"/>
    <row r="32" spans="1:2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J1"/>
    <mergeCell ref="A22:J22"/>
  </mergeCells>
  <pageMargins left="0.75" right="0.75" top="1.39375" bottom="1.39375" header="0.51180555555555496" footer="0.51180555555555496"/>
  <pageSetup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F0"/>
  </sheetPr>
  <dimension ref="A1:Z1000"/>
  <sheetViews>
    <sheetView zoomScaleNormal="100" workbookViewId="0">
      <selection activeCell="J14" sqref="J14"/>
    </sheetView>
  </sheetViews>
  <sheetFormatPr baseColWidth="10" defaultColWidth="12.625" defaultRowHeight="14.25"/>
  <cols>
    <col min="1" max="1" width="20" customWidth="1"/>
    <col min="2" max="7" width="12" customWidth="1"/>
    <col min="8" max="26" width="11.625" customWidth="1"/>
  </cols>
  <sheetData>
    <row r="1" spans="1:26" ht="11.25" customHeight="1">
      <c r="A1" s="269" t="s">
        <v>442</v>
      </c>
      <c r="B1" s="269"/>
      <c r="C1" s="269"/>
      <c r="D1" s="269"/>
      <c r="E1" s="269"/>
      <c r="F1" s="269"/>
      <c r="G1" s="269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11.25" customHeight="1">
      <c r="A2" s="261"/>
      <c r="B2" s="285" t="s">
        <v>144</v>
      </c>
      <c r="C2" s="285"/>
      <c r="D2" s="285" t="s">
        <v>179</v>
      </c>
      <c r="E2" s="285"/>
      <c r="F2" s="285" t="s">
        <v>180</v>
      </c>
      <c r="G2" s="285"/>
      <c r="H2" s="20"/>
      <c r="I2" s="38"/>
      <c r="J2" s="234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spans="1:26" ht="45">
      <c r="A3" s="261"/>
      <c r="B3" s="5" t="s">
        <v>314</v>
      </c>
      <c r="C3" s="5" t="s">
        <v>315</v>
      </c>
      <c r="D3" s="5" t="s">
        <v>314</v>
      </c>
      <c r="E3" s="5" t="s">
        <v>316</v>
      </c>
      <c r="F3" s="5" t="s">
        <v>314</v>
      </c>
      <c r="G3" s="5" t="s">
        <v>316</v>
      </c>
      <c r="H3" s="20"/>
      <c r="I3" s="69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ht="11.25" customHeight="1">
      <c r="A4" s="235" t="s">
        <v>443</v>
      </c>
      <c r="B4" s="236">
        <v>4837.5600000000004</v>
      </c>
      <c r="C4" s="237">
        <v>13.79</v>
      </c>
      <c r="D4" s="236">
        <v>6602.26</v>
      </c>
      <c r="E4" s="237">
        <v>14.02</v>
      </c>
      <c r="F4" s="236">
        <v>3174.59</v>
      </c>
      <c r="G4" s="237">
        <v>13.37</v>
      </c>
      <c r="H4" s="20"/>
      <c r="I4" s="2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spans="1:26" ht="11.25" customHeight="1">
      <c r="A5" s="238" t="s">
        <v>268</v>
      </c>
      <c r="B5" s="239">
        <v>5322.58</v>
      </c>
      <c r="C5" s="240">
        <v>13.91</v>
      </c>
      <c r="D5" s="239">
        <v>7284.07</v>
      </c>
      <c r="E5" s="240">
        <v>14.28</v>
      </c>
      <c r="F5" s="239">
        <v>3460.93</v>
      </c>
      <c r="G5" s="240">
        <v>13.23</v>
      </c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ht="11.25" customHeight="1">
      <c r="A6" s="238" t="s">
        <v>266</v>
      </c>
      <c r="B6" s="239">
        <v>4503.4799999999996</v>
      </c>
      <c r="C6" s="240">
        <v>13.29</v>
      </c>
      <c r="D6" s="239">
        <v>5997.78</v>
      </c>
      <c r="E6" s="240">
        <v>13.35</v>
      </c>
      <c r="F6" s="239">
        <v>3060.51</v>
      </c>
      <c r="G6" s="240">
        <v>13.19</v>
      </c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ht="11.25" customHeight="1">
      <c r="A7" s="238" t="s">
        <v>374</v>
      </c>
      <c r="B7" s="239">
        <v>5397.03</v>
      </c>
      <c r="C7" s="240">
        <v>13.35</v>
      </c>
      <c r="D7" s="239">
        <v>7309.62</v>
      </c>
      <c r="E7" s="240">
        <v>13.49</v>
      </c>
      <c r="F7" s="239">
        <v>3642.51</v>
      </c>
      <c r="G7" s="240">
        <v>13.12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1.25" customHeight="1">
      <c r="A8" s="235" t="s">
        <v>347</v>
      </c>
      <c r="B8" s="236">
        <v>4465.46</v>
      </c>
      <c r="C8" s="237">
        <v>14.48</v>
      </c>
      <c r="D8" s="236">
        <v>5922.9</v>
      </c>
      <c r="E8" s="237">
        <v>14.79</v>
      </c>
      <c r="F8" s="236">
        <v>3042.74</v>
      </c>
      <c r="G8" s="237">
        <v>13.93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1.25" customHeight="1">
      <c r="A9" s="238" t="s">
        <v>375</v>
      </c>
      <c r="B9" s="239">
        <v>5297.54</v>
      </c>
      <c r="C9" s="240">
        <v>14.64</v>
      </c>
      <c r="D9" s="239">
        <v>7102.41</v>
      </c>
      <c r="E9" s="241">
        <v>15</v>
      </c>
      <c r="F9" s="239">
        <v>3543.34</v>
      </c>
      <c r="G9" s="240">
        <v>13.97</v>
      </c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1.25" customHeight="1">
      <c r="A10" s="238" t="s">
        <v>262</v>
      </c>
      <c r="B10" s="239">
        <v>4885.9399999999996</v>
      </c>
      <c r="C10" s="240">
        <v>13.75</v>
      </c>
      <c r="D10" s="239">
        <v>6257.69</v>
      </c>
      <c r="E10" s="240">
        <v>13.29</v>
      </c>
      <c r="F10" s="239">
        <v>3621.91</v>
      </c>
      <c r="G10" s="240">
        <v>14.59</v>
      </c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ht="11.25" customHeight="1">
      <c r="A11" s="238" t="s">
        <v>259</v>
      </c>
      <c r="B11" s="239">
        <v>4443.78</v>
      </c>
      <c r="C11" s="240">
        <v>12.83</v>
      </c>
      <c r="D11" s="239">
        <v>5920.96</v>
      </c>
      <c r="E11" s="240">
        <v>12.75</v>
      </c>
      <c r="F11" s="239">
        <v>2971.03</v>
      </c>
      <c r="G11" s="240">
        <v>12.99</v>
      </c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1.25" customHeight="1">
      <c r="A12" s="238" t="s">
        <v>264</v>
      </c>
      <c r="B12" s="239">
        <v>4466.5600000000004</v>
      </c>
      <c r="C12" s="240">
        <v>13.46</v>
      </c>
      <c r="D12" s="239">
        <v>5978.53</v>
      </c>
      <c r="E12" s="240">
        <v>13.66</v>
      </c>
      <c r="F12" s="239">
        <v>2956.41</v>
      </c>
      <c r="G12" s="240">
        <v>13.08</v>
      </c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1.25" customHeight="1">
      <c r="A13" s="238" t="s">
        <v>273</v>
      </c>
      <c r="B13" s="239">
        <v>4554.1499999999996</v>
      </c>
      <c r="C13" s="240">
        <v>13.81</v>
      </c>
      <c r="D13" s="239">
        <v>6293.26</v>
      </c>
      <c r="E13" s="240">
        <v>14.06</v>
      </c>
      <c r="F13" s="239">
        <v>2936.43</v>
      </c>
      <c r="G13" s="240">
        <v>13.32</v>
      </c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ht="11.25" customHeight="1">
      <c r="A14" s="238" t="s">
        <v>376</v>
      </c>
      <c r="B14" s="239">
        <v>4981.2700000000004</v>
      </c>
      <c r="C14" s="240">
        <v>13.47</v>
      </c>
      <c r="D14" s="239">
        <v>6812.93</v>
      </c>
      <c r="E14" s="240">
        <v>13.76</v>
      </c>
      <c r="F14" s="239">
        <v>3249.65</v>
      </c>
      <c r="G14" s="240">
        <v>12.94</v>
      </c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ht="11.25" customHeight="1">
      <c r="A15" s="238" t="s">
        <v>260</v>
      </c>
      <c r="B15" s="239">
        <v>5171.54</v>
      </c>
      <c r="C15" s="240">
        <v>13.46</v>
      </c>
      <c r="D15" s="239">
        <v>7215.64</v>
      </c>
      <c r="E15" s="240">
        <v>13.85</v>
      </c>
      <c r="F15" s="239">
        <v>3134.21</v>
      </c>
      <c r="G15" s="240">
        <v>12.65</v>
      </c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1.25" customHeight="1">
      <c r="A16" s="238" t="s">
        <v>258</v>
      </c>
      <c r="B16" s="239">
        <v>5098.8999999999996</v>
      </c>
      <c r="C16" s="240">
        <v>13.25</v>
      </c>
      <c r="D16" s="239">
        <v>7040.62</v>
      </c>
      <c r="E16" s="240">
        <v>13.42</v>
      </c>
      <c r="F16" s="239">
        <v>3291.95</v>
      </c>
      <c r="G16" s="240">
        <v>12.92</v>
      </c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1.25" customHeight="1">
      <c r="A17" s="238" t="s">
        <v>377</v>
      </c>
      <c r="B17" s="239">
        <v>3902.06</v>
      </c>
      <c r="C17" s="240">
        <v>13.85</v>
      </c>
      <c r="D17" s="239">
        <v>5232.63</v>
      </c>
      <c r="E17" s="240">
        <v>13.92</v>
      </c>
      <c r="F17" s="239">
        <v>2740.59</v>
      </c>
      <c r="G17" s="240">
        <v>13.74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ht="11.25" customHeight="1">
      <c r="A18" s="238" t="s">
        <v>378</v>
      </c>
      <c r="B18" s="239">
        <v>4901.08</v>
      </c>
      <c r="C18" s="240">
        <v>14.65</v>
      </c>
      <c r="D18" s="239">
        <v>6788.37</v>
      </c>
      <c r="E18" s="240">
        <v>15.19</v>
      </c>
      <c r="F18" s="239">
        <v>3077.25</v>
      </c>
      <c r="G18" s="241">
        <v>13.6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1.25" customHeight="1">
      <c r="A19" s="238" t="s">
        <v>379</v>
      </c>
      <c r="B19" s="239">
        <v>4191.34</v>
      </c>
      <c r="C19" s="240">
        <v>13.76</v>
      </c>
      <c r="D19" s="239">
        <v>5567.36</v>
      </c>
      <c r="E19" s="240">
        <v>13.77</v>
      </c>
      <c r="F19" s="239">
        <v>2845.86</v>
      </c>
      <c r="G19" s="240">
        <v>13.73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ht="11.25" customHeight="1">
      <c r="A20" s="238" t="s">
        <v>267</v>
      </c>
      <c r="B20" s="239">
        <v>4514.33</v>
      </c>
      <c r="C20" s="240">
        <v>13.23</v>
      </c>
      <c r="D20" s="239">
        <v>6229.19</v>
      </c>
      <c r="E20" s="241">
        <v>13.3</v>
      </c>
      <c r="F20" s="239">
        <v>2922.1</v>
      </c>
      <c r="G20" s="240">
        <v>13.11</v>
      </c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ht="11.25" customHeight="1">
      <c r="A21" s="238" t="s">
        <v>380</v>
      </c>
      <c r="B21" s="239">
        <v>4542.28</v>
      </c>
      <c r="C21" s="240">
        <v>13.75</v>
      </c>
      <c r="D21" s="239">
        <v>6120.61</v>
      </c>
      <c r="E21" s="240">
        <v>13.81</v>
      </c>
      <c r="F21" s="239">
        <v>2991.29</v>
      </c>
      <c r="G21" s="240">
        <v>13.63</v>
      </c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1.25" customHeight="1">
      <c r="A22" s="238" t="s">
        <v>381</v>
      </c>
      <c r="B22" s="239">
        <v>6796.48</v>
      </c>
      <c r="C22" s="240">
        <v>16.73</v>
      </c>
      <c r="D22" s="239">
        <v>8803.0499999999993</v>
      </c>
      <c r="E22" s="240">
        <v>19.11</v>
      </c>
      <c r="F22" s="239">
        <v>4702.8900000000003</v>
      </c>
      <c r="G22" s="240">
        <v>13.18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1.25" customHeight="1">
      <c r="A23" s="238" t="s">
        <v>382</v>
      </c>
      <c r="B23" s="239">
        <v>6476.02</v>
      </c>
      <c r="C23" s="240">
        <v>17.38</v>
      </c>
      <c r="D23" s="239">
        <v>8013.65</v>
      </c>
      <c r="E23" s="240">
        <v>17.559999999999999</v>
      </c>
      <c r="F23" s="239">
        <v>4927.6099999999997</v>
      </c>
      <c r="G23" s="240">
        <v>17.079999999999998</v>
      </c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1.25" customHeight="1">
      <c r="A24" s="271" t="s">
        <v>444</v>
      </c>
      <c r="B24" s="271"/>
      <c r="C24" s="271"/>
      <c r="D24" s="271"/>
      <c r="E24" s="271"/>
      <c r="F24" s="271"/>
      <c r="G24" s="271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14.25" customHeight="1">
      <c r="A25" s="271" t="s">
        <v>445</v>
      </c>
      <c r="B25" s="271"/>
      <c r="C25" s="271"/>
      <c r="D25" s="271"/>
      <c r="E25" s="271"/>
      <c r="F25" s="271"/>
      <c r="G25" s="271"/>
    </row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A24:G24"/>
    <mergeCell ref="A25:G25"/>
    <mergeCell ref="A1:G1"/>
    <mergeCell ref="A2:A3"/>
    <mergeCell ref="B2:C2"/>
    <mergeCell ref="D2:E2"/>
    <mergeCell ref="F2:G2"/>
  </mergeCells>
  <pageMargins left="0.7" right="0.7" top="0.75" bottom="0.75" header="0.51180555555555496" footer="0.51180555555555496"/>
  <pageSetup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B0F0"/>
  </sheetPr>
  <dimension ref="A1:Z1001"/>
  <sheetViews>
    <sheetView zoomScaleNormal="100" workbookViewId="0">
      <selection sqref="A1:E1"/>
    </sheetView>
  </sheetViews>
  <sheetFormatPr baseColWidth="10" defaultColWidth="12.625" defaultRowHeight="14.25"/>
  <cols>
    <col min="1" max="26" width="11.125" customWidth="1"/>
  </cols>
  <sheetData>
    <row r="1" spans="1:26" ht="23.25" customHeight="1">
      <c r="A1" s="269" t="s">
        <v>446</v>
      </c>
      <c r="B1" s="269"/>
      <c r="C1" s="269"/>
      <c r="D1" s="269"/>
      <c r="E1" s="269"/>
      <c r="F1" s="69"/>
      <c r="G1" s="2"/>
      <c r="H1" s="69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261"/>
      <c r="B2" s="285" t="s">
        <v>146</v>
      </c>
      <c r="C2" s="285"/>
      <c r="D2" s="285" t="s">
        <v>147</v>
      </c>
      <c r="E2" s="285"/>
      <c r="F2" s="2"/>
      <c r="G2" s="2"/>
      <c r="H2" s="69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5.5" customHeight="1">
      <c r="A3" s="261"/>
      <c r="B3" s="78" t="s">
        <v>148</v>
      </c>
      <c r="C3" s="78" t="s">
        <v>149</v>
      </c>
      <c r="D3" s="78" t="s">
        <v>150</v>
      </c>
      <c r="E3" s="78" t="s">
        <v>151</v>
      </c>
      <c r="F3" s="69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6" ht="11.25" customHeight="1">
      <c r="A4" s="25">
        <v>1996</v>
      </c>
      <c r="B4" s="40">
        <v>9295</v>
      </c>
      <c r="C4" s="40">
        <v>812</v>
      </c>
      <c r="D4" s="40">
        <v>5342</v>
      </c>
      <c r="E4" s="40">
        <v>0</v>
      </c>
      <c r="F4" s="2"/>
      <c r="G4" s="2"/>
      <c r="H4" s="6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25">
        <v>2000</v>
      </c>
      <c r="B5" s="40">
        <v>22321</v>
      </c>
      <c r="C5" s="40">
        <v>5950</v>
      </c>
      <c r="D5" s="40">
        <v>11194</v>
      </c>
      <c r="E5" s="40">
        <v>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25">
        <v>2005</v>
      </c>
      <c r="B6" s="40">
        <v>20555</v>
      </c>
      <c r="C6" s="40">
        <v>24897</v>
      </c>
      <c r="D6" s="40">
        <v>19195</v>
      </c>
      <c r="E6" s="40">
        <v>1710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25">
        <v>2006</v>
      </c>
      <c r="B7" s="40">
        <v>23597</v>
      </c>
      <c r="C7" s="40">
        <v>29644</v>
      </c>
      <c r="D7" s="40">
        <v>19885</v>
      </c>
      <c r="E7" s="40">
        <v>2872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25">
        <v>2007</v>
      </c>
      <c r="B8" s="40">
        <v>26587</v>
      </c>
      <c r="C8" s="40">
        <v>33345</v>
      </c>
      <c r="D8" s="40">
        <v>22254</v>
      </c>
      <c r="E8" s="40">
        <v>8287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25">
        <v>2008</v>
      </c>
      <c r="B9" s="40">
        <v>25108</v>
      </c>
      <c r="C9" s="40">
        <v>25723</v>
      </c>
      <c r="D9" s="40">
        <v>21863</v>
      </c>
      <c r="E9" s="40">
        <v>7382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25">
        <v>2009</v>
      </c>
      <c r="B10" s="40">
        <v>23091</v>
      </c>
      <c r="C10" s="40">
        <v>17501</v>
      </c>
      <c r="D10" s="40">
        <v>23105</v>
      </c>
      <c r="E10" s="40">
        <v>8785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25">
        <v>2010</v>
      </c>
      <c r="B11" s="40">
        <v>22178</v>
      </c>
      <c r="C11" s="40">
        <v>13673</v>
      </c>
      <c r="D11" s="40">
        <v>23425</v>
      </c>
      <c r="E11" s="40">
        <v>9391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25">
        <v>2011</v>
      </c>
      <c r="B12" s="40">
        <v>23819</v>
      </c>
      <c r="C12" s="40">
        <v>14018</v>
      </c>
      <c r="D12" s="40">
        <v>23550</v>
      </c>
      <c r="E12" s="40">
        <v>12970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25">
        <v>2012</v>
      </c>
      <c r="B13" s="40">
        <v>25947</v>
      </c>
      <c r="C13" s="40">
        <v>13589</v>
      </c>
      <c r="D13" s="40">
        <v>21863</v>
      </c>
      <c r="E13" s="40">
        <v>9320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25">
        <v>2013</v>
      </c>
      <c r="B14" s="40">
        <v>25589</v>
      </c>
      <c r="C14" s="40">
        <v>13026</v>
      </c>
      <c r="D14" s="40">
        <v>20048</v>
      </c>
      <c r="E14" s="40">
        <v>13460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25">
        <v>2014</v>
      </c>
      <c r="B15" s="40">
        <v>25118</v>
      </c>
      <c r="C15" s="40">
        <v>14231</v>
      </c>
      <c r="D15" s="40">
        <v>21462</v>
      </c>
      <c r="E15" s="40">
        <v>13109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25">
        <v>2015</v>
      </c>
      <c r="B16" s="40">
        <v>24977</v>
      </c>
      <c r="C16" s="40">
        <v>16211</v>
      </c>
      <c r="D16" s="40">
        <v>21298</v>
      </c>
      <c r="E16" s="40">
        <v>10510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25">
        <v>2016</v>
      </c>
      <c r="B17" s="40">
        <v>24393</v>
      </c>
      <c r="C17" s="40">
        <v>19632</v>
      </c>
      <c r="D17" s="40">
        <v>19178</v>
      </c>
      <c r="E17" s="40">
        <v>9288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98">
        <v>2017</v>
      </c>
      <c r="B18" s="242">
        <v>25022</v>
      </c>
      <c r="C18" s="242">
        <v>23287</v>
      </c>
      <c r="D18" s="242">
        <v>19900</v>
      </c>
      <c r="E18" s="242">
        <v>9565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26">
        <v>2018</v>
      </c>
      <c r="B19" s="243">
        <v>26105</v>
      </c>
      <c r="C19" s="243">
        <v>26722</v>
      </c>
      <c r="D19" s="243">
        <v>20142</v>
      </c>
      <c r="E19" s="243">
        <v>8766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" customHeight="1">
      <c r="A20" s="244">
        <v>2019</v>
      </c>
      <c r="B20" s="40">
        <v>25600</v>
      </c>
      <c r="C20" s="40">
        <v>29937</v>
      </c>
      <c r="D20" s="40">
        <v>21755</v>
      </c>
      <c r="E20" s="40">
        <v>7769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245" t="s">
        <v>132</v>
      </c>
      <c r="B21" s="246"/>
      <c r="C21" s="246"/>
      <c r="D21" s="246"/>
      <c r="E21" s="246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301" t="s">
        <v>153</v>
      </c>
      <c r="B22" s="301"/>
      <c r="C22" s="301"/>
      <c r="D22" s="301"/>
      <c r="E22" s="301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9.25" customHeight="1">
      <c r="A23" s="301"/>
      <c r="B23" s="301"/>
      <c r="C23" s="301"/>
      <c r="D23" s="301"/>
      <c r="E23" s="301"/>
    </row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5">
    <mergeCell ref="A1:E1"/>
    <mergeCell ref="A2:A3"/>
    <mergeCell ref="B2:C2"/>
    <mergeCell ref="D2:E2"/>
    <mergeCell ref="A22:E23"/>
  </mergeCells>
  <pageMargins left="0.75" right="0.75" top="1.39375" bottom="1.39375" header="0.51180555555555496" footer="0.51180555555555496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Y1001"/>
  <sheetViews>
    <sheetView zoomScaleNormal="100" workbookViewId="0">
      <selection activeCell="B13" sqref="B13"/>
    </sheetView>
  </sheetViews>
  <sheetFormatPr baseColWidth="10" defaultColWidth="12.625" defaultRowHeight="14.25"/>
  <cols>
    <col min="1" max="1" width="18.375" customWidth="1"/>
    <col min="2" max="25" width="11.125" customWidth="1"/>
    <col min="26" max="26" width="9" customWidth="1"/>
  </cols>
  <sheetData>
    <row r="1" spans="1:25" ht="21" customHeight="1">
      <c r="A1" s="259" t="s">
        <v>138</v>
      </c>
      <c r="B1" s="259"/>
      <c r="C1" s="259"/>
      <c r="D1" s="259"/>
      <c r="E1" s="259"/>
      <c r="F1" s="2"/>
      <c r="G1" s="2"/>
      <c r="H1" s="34"/>
      <c r="I1" s="34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1.25" customHeight="1">
      <c r="A2" s="35"/>
      <c r="B2" s="36">
        <v>2012</v>
      </c>
      <c r="C2" s="36" t="s">
        <v>139</v>
      </c>
      <c r="D2" s="37">
        <v>2020</v>
      </c>
      <c r="E2" s="36" t="s">
        <v>140</v>
      </c>
      <c r="F2" s="38"/>
      <c r="G2" s="2"/>
      <c r="H2" s="39"/>
      <c r="I2" s="3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1.25" customHeight="1">
      <c r="A3" s="23" t="s">
        <v>141</v>
      </c>
      <c r="B3" s="40">
        <v>601434</v>
      </c>
      <c r="C3" s="41">
        <f>B3/$B$6</f>
        <v>0.53726375443414065</v>
      </c>
      <c r="D3" s="40">
        <v>630892</v>
      </c>
      <c r="E3" s="41">
        <f>D3/$D$6</f>
        <v>0.53851373786536216</v>
      </c>
      <c r="F3" s="6"/>
      <c r="H3" s="2"/>
      <c r="I3" s="2"/>
      <c r="J3" s="10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1.25" customHeight="1">
      <c r="A4" s="23" t="s">
        <v>142</v>
      </c>
      <c r="B4" s="40">
        <v>243820</v>
      </c>
      <c r="C4" s="41">
        <f>B4/$B$6</f>
        <v>0.21780552580354981</v>
      </c>
      <c r="D4" s="40">
        <v>257344</v>
      </c>
      <c r="E4" s="41">
        <f>D4/$D$6</f>
        <v>0.21966244516846586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1.25" customHeight="1">
      <c r="A5" s="23" t="s">
        <v>143</v>
      </c>
      <c r="B5" s="40">
        <v>274185</v>
      </c>
      <c r="C5" s="41">
        <f>B5/$B$6</f>
        <v>0.24493071976230951</v>
      </c>
      <c r="D5" s="40">
        <v>283307</v>
      </c>
      <c r="E5" s="41">
        <f>D5/$D$6</f>
        <v>0.24182381696617197</v>
      </c>
      <c r="F5" s="2"/>
      <c r="G5" s="2"/>
      <c r="H5" s="2"/>
      <c r="I5" s="2"/>
      <c r="J5" s="2"/>
      <c r="K5" s="2"/>
      <c r="L5" s="10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1.25" customHeight="1">
      <c r="A6" s="42" t="s">
        <v>144</v>
      </c>
      <c r="B6" s="10">
        <f>SUM(B3:B5)</f>
        <v>1119439</v>
      </c>
      <c r="C6" s="41">
        <f>B6/$B$6</f>
        <v>1</v>
      </c>
      <c r="D6" s="10">
        <f>SUM(D3:D5)</f>
        <v>1171543</v>
      </c>
      <c r="E6" s="41">
        <f>D6/$D$6</f>
        <v>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1.25" customHeight="1">
      <c r="A7" s="43" t="s">
        <v>132</v>
      </c>
      <c r="B7" s="2"/>
      <c r="C7" s="2"/>
      <c r="D7" s="2"/>
      <c r="E7" s="16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1.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1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1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1.25" customHeight="1">
      <c r="A25" s="2"/>
      <c r="B25" s="43"/>
      <c r="C25" s="2"/>
      <c r="D25" s="2"/>
      <c r="E25" s="43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4.25" customHeight="1"/>
    <row r="27" spans="1:25" ht="14.25" customHeight="1"/>
    <row r="28" spans="1:25" ht="14.25" customHeight="1"/>
    <row r="29" spans="1:25" ht="14.25" customHeight="1"/>
    <row r="30" spans="1:25" ht="14.25" customHeight="1"/>
    <row r="31" spans="1:25" ht="14.25" customHeight="1"/>
    <row r="32" spans="1:25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1">
    <mergeCell ref="A1:E1"/>
  </mergeCells>
  <pageMargins left="0.75" right="0.75" top="1.39375" bottom="1.39375" header="0.51180555555555496" footer="0.51180555555555496"/>
  <pageSetup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Z1002"/>
  <sheetViews>
    <sheetView zoomScaleNormal="100" workbookViewId="0">
      <selection activeCell="F7" sqref="F7"/>
    </sheetView>
  </sheetViews>
  <sheetFormatPr baseColWidth="10" defaultColWidth="12.625" defaultRowHeight="14.25"/>
  <cols>
    <col min="1" max="26" width="11.125" customWidth="1"/>
  </cols>
  <sheetData>
    <row r="1" spans="1:26" ht="27.75" customHeight="1">
      <c r="A1" s="260" t="s">
        <v>145</v>
      </c>
      <c r="B1" s="260"/>
      <c r="C1" s="260"/>
      <c r="D1" s="260"/>
      <c r="E1" s="260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6" ht="11.25" customHeight="1">
      <c r="A2" s="261"/>
      <c r="B2" s="262" t="s">
        <v>146</v>
      </c>
      <c r="C2" s="262"/>
      <c r="D2" s="262" t="s">
        <v>147</v>
      </c>
      <c r="E2" s="26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6.25" customHeight="1">
      <c r="A3" s="261"/>
      <c r="B3" s="44" t="s">
        <v>148</v>
      </c>
      <c r="C3" s="44" t="s">
        <v>149</v>
      </c>
      <c r="D3" s="44" t="s">
        <v>150</v>
      </c>
      <c r="E3" s="44" t="s">
        <v>151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1.25" customHeight="1">
      <c r="A4" s="25">
        <v>2004</v>
      </c>
      <c r="B4" s="40">
        <v>20315</v>
      </c>
      <c r="C4" s="40">
        <v>22766</v>
      </c>
      <c r="D4" s="40">
        <v>21650</v>
      </c>
      <c r="E4" s="40">
        <v>1697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1.25" customHeight="1">
      <c r="A5" s="25">
        <v>2005</v>
      </c>
      <c r="B5" s="40">
        <v>20555</v>
      </c>
      <c r="C5" s="40">
        <v>24897</v>
      </c>
      <c r="D5" s="40">
        <v>19195</v>
      </c>
      <c r="E5" s="40">
        <v>1710</v>
      </c>
      <c r="F5" s="45"/>
      <c r="G5" s="46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1.25" customHeight="1">
      <c r="A6" s="25">
        <v>2006</v>
      </c>
      <c r="B6" s="40">
        <v>23597</v>
      </c>
      <c r="C6" s="40">
        <v>29644</v>
      </c>
      <c r="D6" s="40">
        <v>19885</v>
      </c>
      <c r="E6" s="40">
        <v>2872</v>
      </c>
      <c r="F6" s="45"/>
      <c r="G6" s="46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1.25" customHeight="1">
      <c r="A7" s="25">
        <v>2007</v>
      </c>
      <c r="B7" s="40">
        <v>26587</v>
      </c>
      <c r="C7" s="40">
        <v>33345</v>
      </c>
      <c r="D7" s="40">
        <v>22254</v>
      </c>
      <c r="E7" s="40">
        <v>8287</v>
      </c>
      <c r="F7" s="45"/>
      <c r="G7" s="46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1.25" customHeight="1">
      <c r="A8" s="25">
        <v>2008</v>
      </c>
      <c r="B8" s="40">
        <v>25108</v>
      </c>
      <c r="C8" s="40">
        <v>25723</v>
      </c>
      <c r="D8" s="40">
        <v>21863</v>
      </c>
      <c r="E8" s="40">
        <v>7382</v>
      </c>
      <c r="F8" s="45"/>
      <c r="G8" s="4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1.25" customHeight="1">
      <c r="A9" s="25">
        <v>2009</v>
      </c>
      <c r="B9" s="40">
        <v>23091</v>
      </c>
      <c r="C9" s="40">
        <v>17501</v>
      </c>
      <c r="D9" s="40">
        <v>23105</v>
      </c>
      <c r="E9" s="40">
        <v>8785</v>
      </c>
      <c r="F9" s="45"/>
      <c r="G9" s="4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1.25" customHeight="1">
      <c r="A10" s="25">
        <v>2010</v>
      </c>
      <c r="B10" s="40">
        <v>22178</v>
      </c>
      <c r="C10" s="40">
        <v>13673</v>
      </c>
      <c r="D10" s="40">
        <v>23425</v>
      </c>
      <c r="E10" s="40">
        <v>9391</v>
      </c>
      <c r="F10" s="45"/>
      <c r="G10" s="4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1.25" customHeight="1">
      <c r="A11" s="25">
        <v>2011</v>
      </c>
      <c r="B11" s="40">
        <v>23819</v>
      </c>
      <c r="C11" s="40">
        <v>14018</v>
      </c>
      <c r="D11" s="40">
        <v>23550</v>
      </c>
      <c r="E11" s="40">
        <v>12970</v>
      </c>
      <c r="F11" s="45"/>
      <c r="G11" s="46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1.25" customHeight="1">
      <c r="A12" s="25">
        <v>2012</v>
      </c>
      <c r="B12" s="40">
        <v>25947</v>
      </c>
      <c r="C12" s="40">
        <v>13589</v>
      </c>
      <c r="D12" s="40">
        <v>21863</v>
      </c>
      <c r="E12" s="40">
        <v>9320</v>
      </c>
      <c r="F12" s="45"/>
      <c r="G12" s="46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1.25" customHeight="1">
      <c r="A13" s="25">
        <v>2013</v>
      </c>
      <c r="B13" s="40">
        <v>25589</v>
      </c>
      <c r="C13" s="40">
        <v>13026</v>
      </c>
      <c r="D13" s="40">
        <v>20048</v>
      </c>
      <c r="E13" s="40">
        <v>13460</v>
      </c>
      <c r="F13" s="45"/>
      <c r="G13" s="4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1.25" customHeight="1">
      <c r="A14" s="25">
        <v>2014</v>
      </c>
      <c r="B14" s="40">
        <v>25118</v>
      </c>
      <c r="C14" s="40">
        <v>14231</v>
      </c>
      <c r="D14" s="40">
        <v>21462</v>
      </c>
      <c r="E14" s="40">
        <v>13109</v>
      </c>
      <c r="F14" s="45"/>
      <c r="G14" s="46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1.25" customHeight="1">
      <c r="A15" s="25">
        <v>2015</v>
      </c>
      <c r="B15" s="40">
        <v>24977</v>
      </c>
      <c r="C15" s="40">
        <v>16211</v>
      </c>
      <c r="D15" s="40">
        <v>21298</v>
      </c>
      <c r="E15" s="40">
        <v>10510</v>
      </c>
      <c r="F15" s="45"/>
      <c r="G15" s="4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1.25" customHeight="1">
      <c r="A16" s="25">
        <v>2016</v>
      </c>
      <c r="B16" s="40">
        <v>24393</v>
      </c>
      <c r="C16" s="40">
        <v>19632</v>
      </c>
      <c r="D16" s="40">
        <v>19178</v>
      </c>
      <c r="E16" s="40">
        <v>9288</v>
      </c>
      <c r="F16" s="45"/>
      <c r="G16" s="46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1.25" customHeight="1">
      <c r="A17" s="47">
        <v>2017</v>
      </c>
      <c r="B17" s="40">
        <v>25022</v>
      </c>
      <c r="C17" s="40">
        <v>23287</v>
      </c>
      <c r="D17" s="40">
        <v>19900</v>
      </c>
      <c r="E17" s="40">
        <v>9565</v>
      </c>
      <c r="F17" s="45"/>
      <c r="G17" s="46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1.25" customHeight="1">
      <c r="A18" s="47">
        <v>2018</v>
      </c>
      <c r="B18" s="40">
        <v>26105</v>
      </c>
      <c r="C18" s="40">
        <v>26722</v>
      </c>
      <c r="D18" s="40">
        <v>20142</v>
      </c>
      <c r="E18" s="40">
        <v>8766</v>
      </c>
      <c r="F18" s="45"/>
      <c r="G18" s="46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1.25" customHeight="1">
      <c r="A19" s="47">
        <v>2019</v>
      </c>
      <c r="B19" s="40">
        <v>25600</v>
      </c>
      <c r="C19" s="40">
        <v>29937</v>
      </c>
      <c r="D19" s="40">
        <v>21755</v>
      </c>
      <c r="E19" s="40">
        <v>7769</v>
      </c>
      <c r="F19" s="45"/>
      <c r="G19" s="46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1.25" customHeight="1">
      <c r="B20" s="48"/>
      <c r="C20" s="48"/>
      <c r="D20" s="48"/>
      <c r="E20" s="48"/>
      <c r="F20" s="45"/>
      <c r="G20" s="46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1.25" customHeight="1">
      <c r="A21" s="49" t="s">
        <v>152</v>
      </c>
      <c r="B21" s="2"/>
      <c r="C21" s="2"/>
      <c r="D21" s="2"/>
      <c r="E21" s="2"/>
      <c r="F21" s="50"/>
      <c r="G21" s="50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1.25" customHeight="1">
      <c r="A22" s="2" t="s">
        <v>153</v>
      </c>
      <c r="B22" s="2"/>
      <c r="C22" s="2"/>
      <c r="D22" s="2"/>
      <c r="E22" s="2"/>
      <c r="F22" s="50"/>
      <c r="G22" s="50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46.5" customHeight="1">
      <c r="D23" s="51"/>
      <c r="E23" s="51"/>
    </row>
    <row r="24" spans="1:26" ht="11.25" customHeight="1">
      <c r="B24" s="51"/>
      <c r="C24" s="51"/>
    </row>
    <row r="26" spans="1:26" ht="11.25" customHeight="1">
      <c r="B26" s="52"/>
      <c r="C26" s="52"/>
      <c r="D26" s="52"/>
      <c r="E26" s="52"/>
    </row>
    <row r="27" spans="1:26" ht="11.25" customHeight="1"/>
    <row r="28" spans="1:26" ht="11.25" customHeight="1"/>
    <row r="29" spans="1:26" ht="11.25" customHeight="1"/>
    <row r="30" spans="1:26" ht="11.25" customHeight="1"/>
    <row r="31" spans="1:26" ht="11.25" customHeight="1"/>
    <row r="32" spans="1:26" ht="11.25" customHeight="1"/>
    <row r="33" ht="11.25" customHeight="1"/>
    <row r="34" ht="11.25" customHeight="1"/>
    <row r="35" ht="11.25" customHeight="1"/>
    <row r="36" ht="11.25" customHeight="1"/>
    <row r="37" ht="11.25" customHeight="1"/>
    <row r="38" ht="11.25" customHeight="1"/>
    <row r="39" ht="11.25" customHeight="1"/>
    <row r="40" ht="11.25" customHeight="1"/>
    <row r="41" ht="11.25" customHeight="1"/>
    <row r="42" ht="11.25" customHeight="1"/>
    <row r="43" ht="11.25" customHeight="1"/>
    <row r="44" ht="11.25" customHeight="1"/>
    <row r="45" ht="11.25" customHeight="1"/>
    <row r="46" ht="11.25" customHeight="1"/>
    <row r="47" ht="11.25" customHeight="1"/>
    <row r="48" ht="11.25" customHeight="1"/>
    <row r="49" ht="11.25" customHeight="1"/>
    <row r="50" ht="11.25" customHeight="1"/>
    <row r="51" ht="11.25" customHeight="1"/>
    <row r="52" ht="11.25" customHeight="1"/>
    <row r="53" ht="11.25" customHeight="1"/>
    <row r="54" ht="11.25" customHeight="1"/>
    <row r="55" ht="11.25" customHeight="1"/>
    <row r="56" ht="11.25" customHeight="1"/>
    <row r="57" ht="11.25" customHeight="1"/>
    <row r="58" ht="11.25" customHeight="1"/>
    <row r="59" ht="11.25" customHeight="1"/>
    <row r="60" ht="11.25" customHeight="1"/>
    <row r="61" ht="11.25" customHeight="1"/>
    <row r="62" ht="11.25" customHeight="1"/>
    <row r="63" ht="11.25" customHeight="1"/>
    <row r="64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  <row r="81" ht="11.25" customHeight="1"/>
    <row r="82" ht="11.25" customHeight="1"/>
    <row r="83" ht="11.25" customHeight="1"/>
    <row r="84" ht="11.25" customHeight="1"/>
    <row r="85" ht="11.25" customHeight="1"/>
    <row r="86" ht="11.25" customHeight="1"/>
    <row r="87" ht="11.25" customHeight="1"/>
    <row r="88" ht="11.25" customHeight="1"/>
    <row r="89" ht="11.25" customHeight="1"/>
    <row r="90" ht="11.25" customHeight="1"/>
    <row r="91" ht="11.25" customHeight="1"/>
    <row r="92" ht="11.25" customHeight="1"/>
    <row r="93" ht="11.25" customHeight="1"/>
    <row r="94" ht="11.25" customHeight="1"/>
    <row r="95" ht="11.25" customHeight="1"/>
    <row r="96" ht="11.25" customHeight="1"/>
    <row r="97" ht="11.25" customHeight="1"/>
    <row r="98" ht="11.25" customHeight="1"/>
    <row r="99" ht="11.25" customHeight="1"/>
    <row r="100" ht="11.25" customHeight="1"/>
    <row r="101" ht="11.25" customHeight="1"/>
    <row r="102" ht="11.25" customHeight="1"/>
    <row r="103" ht="11.25" customHeight="1"/>
    <row r="104" ht="11.25" customHeight="1"/>
    <row r="105" ht="11.25" customHeight="1"/>
    <row r="106" ht="11.25" customHeight="1"/>
    <row r="107" ht="11.25" customHeight="1"/>
    <row r="108" ht="11.25" customHeight="1"/>
    <row r="109" ht="11.25" customHeight="1"/>
    <row r="110" ht="11.25" customHeight="1"/>
    <row r="111" ht="11.25" customHeight="1"/>
    <row r="112" ht="11.25" customHeight="1"/>
    <row r="113" ht="11.25" customHeight="1"/>
    <row r="114" ht="11.25" customHeight="1"/>
    <row r="115" ht="11.25" customHeight="1"/>
    <row r="116" ht="11.25" customHeight="1"/>
    <row r="117" ht="11.25" customHeight="1"/>
    <row r="118" ht="11.25" customHeight="1"/>
    <row r="119" ht="11.25" customHeight="1"/>
    <row r="120" ht="11.25" customHeight="1"/>
    <row r="121" ht="11.25" customHeight="1"/>
    <row r="122" ht="11.25" customHeight="1"/>
    <row r="123" ht="11.25" customHeight="1"/>
    <row r="124" ht="11.25" customHeight="1"/>
    <row r="125" ht="11.25" customHeight="1"/>
    <row r="126" ht="11.25" customHeight="1"/>
    <row r="127" ht="11.25" customHeight="1"/>
    <row r="128" ht="11.25" customHeight="1"/>
    <row r="129" ht="11.25" customHeight="1"/>
    <row r="130" ht="11.25" customHeight="1"/>
    <row r="131" ht="11.25" customHeight="1"/>
    <row r="132" ht="11.25" customHeight="1"/>
    <row r="133" ht="11.25" customHeight="1"/>
    <row r="134" ht="11.25" customHeight="1"/>
    <row r="135" ht="11.25" customHeight="1"/>
    <row r="136" ht="11.25" customHeight="1"/>
    <row r="137" ht="11.25" customHeight="1"/>
    <row r="138" ht="11.25" customHeight="1"/>
    <row r="139" ht="11.25" customHeight="1"/>
    <row r="140" ht="11.25" customHeight="1"/>
    <row r="141" ht="11.25" customHeight="1"/>
    <row r="142" ht="11.25" customHeight="1"/>
    <row r="143" ht="11.25" customHeight="1"/>
    <row r="144" ht="11.25" customHeight="1"/>
    <row r="145" ht="11.25" customHeight="1"/>
    <row r="146" ht="11.25" customHeight="1"/>
    <row r="147" ht="11.25" customHeight="1"/>
    <row r="148" ht="11.25" customHeight="1"/>
    <row r="149" ht="11.25" customHeight="1"/>
    <row r="150" ht="11.25" customHeight="1"/>
    <row r="151" ht="11.25" customHeight="1"/>
    <row r="152" ht="11.25" customHeight="1"/>
    <row r="153" ht="11.25" customHeight="1"/>
    <row r="154" ht="11.25" customHeight="1"/>
    <row r="155" ht="11.25" customHeight="1"/>
    <row r="156" ht="11.25" customHeight="1"/>
    <row r="157" ht="11.25" customHeight="1"/>
    <row r="158" ht="11.25" customHeight="1"/>
    <row r="159" ht="11.25" customHeight="1"/>
    <row r="160" ht="11.25" customHeight="1"/>
    <row r="161" ht="11.25" customHeight="1"/>
    <row r="162" ht="11.25" customHeight="1"/>
    <row r="163" ht="11.25" customHeight="1"/>
    <row r="164" ht="11.25" customHeight="1"/>
    <row r="165" ht="11.25" customHeight="1"/>
    <row r="166" ht="11.25" customHeight="1"/>
    <row r="167" ht="11.25" customHeight="1"/>
    <row r="168" ht="11.25" customHeight="1"/>
    <row r="169" ht="11.25" customHeight="1"/>
    <row r="170" ht="11.25" customHeight="1"/>
    <row r="171" ht="11.25" customHeight="1"/>
    <row r="172" ht="11.25" customHeight="1"/>
    <row r="173" ht="11.25" customHeight="1"/>
    <row r="174" ht="11.25" customHeight="1"/>
    <row r="175" ht="11.25" customHeight="1"/>
    <row r="176" ht="11.25" customHeight="1"/>
    <row r="177" ht="11.25" customHeight="1"/>
    <row r="178" ht="11.25" customHeight="1"/>
    <row r="179" ht="11.25" customHeight="1"/>
    <row r="180" ht="11.25" customHeight="1"/>
    <row r="181" ht="11.25" customHeight="1"/>
    <row r="182" ht="11.25" customHeight="1"/>
    <row r="183" ht="11.25" customHeight="1"/>
    <row r="184" ht="11.25" customHeight="1"/>
    <row r="185" ht="11.25" customHeight="1"/>
    <row r="186" ht="11.25" customHeight="1"/>
    <row r="187" ht="11.25" customHeight="1"/>
    <row r="188" ht="11.25" customHeight="1"/>
    <row r="189" ht="11.25" customHeight="1"/>
    <row r="190" ht="11.25" customHeight="1"/>
    <row r="191" ht="11.25" customHeight="1"/>
    <row r="192" ht="11.25" customHeight="1"/>
    <row r="193" ht="11.25" customHeight="1"/>
    <row r="194" ht="11.25" customHeight="1"/>
    <row r="195" ht="11.25" customHeight="1"/>
    <row r="196" ht="11.25" customHeight="1"/>
    <row r="197" ht="11.25" customHeight="1"/>
    <row r="198" ht="11.25" customHeight="1"/>
    <row r="199" ht="11.25" customHeight="1"/>
    <row r="200" ht="11.25" customHeight="1"/>
    <row r="201" ht="11.25" customHeight="1"/>
    <row r="202" ht="11.25" customHeight="1"/>
    <row r="203" ht="11.25" customHeight="1"/>
    <row r="204" ht="11.25" customHeight="1"/>
    <row r="205" ht="11.25" customHeight="1"/>
    <row r="206" ht="11.25" customHeight="1"/>
    <row r="207" ht="11.25" customHeight="1"/>
    <row r="20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4">
    <mergeCell ref="A1:E1"/>
    <mergeCell ref="A2:A3"/>
    <mergeCell ref="B2:C2"/>
    <mergeCell ref="D2:E2"/>
  </mergeCells>
  <pageMargins left="0.7" right="0.7" top="1.14375" bottom="1.14375" header="0.51180555555555496" footer="0.51180555555555496"/>
  <pageSetup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G993"/>
  <sheetViews>
    <sheetView zoomScale="85" zoomScaleNormal="85" workbookViewId="0">
      <selection activeCell="B25" sqref="B25"/>
    </sheetView>
  </sheetViews>
  <sheetFormatPr baseColWidth="10" defaultColWidth="12.625" defaultRowHeight="14.25"/>
  <cols>
    <col min="1" max="1" width="13.375" customWidth="1"/>
    <col min="2" max="2" width="15.5" customWidth="1"/>
    <col min="3" max="3" width="21.375" customWidth="1"/>
    <col min="4" max="4" width="36.5" customWidth="1"/>
    <col min="5" max="5" width="13.375" customWidth="1"/>
    <col min="6" max="6" width="13.375" hidden="1" customWidth="1"/>
    <col min="7" max="7" width="9" hidden="1" customWidth="1"/>
    <col min="8" max="26" width="9" customWidth="1"/>
  </cols>
  <sheetData>
    <row r="1" spans="1:7" ht="33.75" customHeight="1">
      <c r="A1" s="263" t="s">
        <v>154</v>
      </c>
      <c r="B1" s="263"/>
      <c r="C1" s="263"/>
      <c r="D1" s="263"/>
      <c r="F1" s="53" t="s">
        <v>155</v>
      </c>
      <c r="G1" s="53"/>
    </row>
    <row r="2" spans="1:7" ht="14.25" customHeight="1">
      <c r="A2" s="54"/>
      <c r="B2" s="55" t="s">
        <v>156</v>
      </c>
      <c r="C2" s="55" t="s">
        <v>157</v>
      </c>
      <c r="D2" s="35" t="s">
        <v>158</v>
      </c>
    </row>
    <row r="3" spans="1:7" ht="14.25" customHeight="1">
      <c r="A3" s="7" t="s">
        <v>88</v>
      </c>
      <c r="B3" s="7">
        <v>47450795</v>
      </c>
      <c r="C3" s="7">
        <v>7231195</v>
      </c>
      <c r="D3" s="56">
        <f t="shared" ref="D3:D22" si="0">C3/B3</f>
        <v>0.15239354788470877</v>
      </c>
      <c r="F3" s="57"/>
    </row>
    <row r="4" spans="1:7" ht="14.25" customHeight="1">
      <c r="A4" s="11" t="s">
        <v>89</v>
      </c>
      <c r="B4" s="58">
        <v>8464411</v>
      </c>
      <c r="C4" s="58">
        <v>877534</v>
      </c>
      <c r="D4" s="59">
        <f t="shared" si="0"/>
        <v>0.10367336841275784</v>
      </c>
      <c r="F4" s="57"/>
    </row>
    <row r="5" spans="1:7" ht="14.25" customHeight="1">
      <c r="A5" s="11" t="s">
        <v>90</v>
      </c>
      <c r="B5" s="58">
        <v>1329391</v>
      </c>
      <c r="C5" s="58">
        <v>195444</v>
      </c>
      <c r="D5" s="59">
        <f t="shared" si="0"/>
        <v>0.14701769456841515</v>
      </c>
      <c r="F5" s="57"/>
    </row>
    <row r="6" spans="1:7" ht="14.25" customHeight="1">
      <c r="A6" s="11" t="s">
        <v>91</v>
      </c>
      <c r="B6" s="58">
        <v>1018784</v>
      </c>
      <c r="C6" s="58">
        <v>82229</v>
      </c>
      <c r="D6" s="59">
        <f t="shared" si="0"/>
        <v>8.0712889091308859E-2</v>
      </c>
      <c r="F6" s="57"/>
    </row>
    <row r="7" spans="1:7" ht="14.25" customHeight="1">
      <c r="A7" s="7" t="s">
        <v>92</v>
      </c>
      <c r="B7" s="7">
        <v>1171543</v>
      </c>
      <c r="C7" s="7">
        <v>283139</v>
      </c>
      <c r="D7" s="56">
        <f t="shared" si="0"/>
        <v>0.24168041633981852</v>
      </c>
      <c r="F7" s="57"/>
    </row>
    <row r="8" spans="1:7" ht="14.25" customHeight="1">
      <c r="A8" s="11" t="s">
        <v>93</v>
      </c>
      <c r="B8" s="58">
        <v>2175952</v>
      </c>
      <c r="C8" s="58">
        <v>440107</v>
      </c>
      <c r="D8" s="59">
        <f t="shared" si="0"/>
        <v>0.20225951675404605</v>
      </c>
      <c r="F8" s="57"/>
    </row>
    <row r="9" spans="1:7" ht="14.25" customHeight="1">
      <c r="A9" s="11" t="s">
        <v>94</v>
      </c>
      <c r="B9" s="58">
        <v>582905</v>
      </c>
      <c r="C9" s="58">
        <v>55656</v>
      </c>
      <c r="D9" s="59">
        <f t="shared" si="0"/>
        <v>9.5480395604772644E-2</v>
      </c>
      <c r="F9" s="57"/>
    </row>
    <row r="10" spans="1:7" ht="14.25" customHeight="1">
      <c r="A10" s="11" t="s">
        <v>95</v>
      </c>
      <c r="B10" s="58">
        <v>2394918</v>
      </c>
      <c r="C10" s="58">
        <v>200574</v>
      </c>
      <c r="D10" s="59">
        <f t="shared" si="0"/>
        <v>8.374984028680732E-2</v>
      </c>
      <c r="F10" s="57"/>
    </row>
    <row r="11" spans="1:7" ht="14.25" customHeight="1">
      <c r="A11" s="11" t="s">
        <v>96</v>
      </c>
      <c r="B11" s="58">
        <v>2045221</v>
      </c>
      <c r="C11" s="58">
        <v>226867</v>
      </c>
      <c r="D11" s="59">
        <f t="shared" si="0"/>
        <v>0.11092542077359854</v>
      </c>
      <c r="F11" s="57"/>
    </row>
    <row r="12" spans="1:7" ht="14.25" customHeight="1">
      <c r="A12" s="11" t="s">
        <v>97</v>
      </c>
      <c r="B12" s="58">
        <v>7780479</v>
      </c>
      <c r="C12" s="58">
        <v>1584722</v>
      </c>
      <c r="D12" s="59">
        <f t="shared" si="0"/>
        <v>0.20367923363073148</v>
      </c>
      <c r="F12" s="57"/>
    </row>
    <row r="13" spans="1:7" ht="14.25" customHeight="1">
      <c r="A13" s="11" t="s">
        <v>98</v>
      </c>
      <c r="B13" s="58">
        <v>5057353</v>
      </c>
      <c r="C13" s="58">
        <v>918268</v>
      </c>
      <c r="D13" s="59">
        <f t="shared" si="0"/>
        <v>0.18157087314253129</v>
      </c>
      <c r="F13" s="57"/>
    </row>
    <row r="14" spans="1:7" ht="14.25" customHeight="1">
      <c r="A14" s="11" t="s">
        <v>99</v>
      </c>
      <c r="B14" s="58">
        <v>1063987</v>
      </c>
      <c r="C14" s="58">
        <v>48089</v>
      </c>
      <c r="D14" s="59">
        <f t="shared" si="0"/>
        <v>4.519698079017883E-2</v>
      </c>
      <c r="F14" s="57"/>
    </row>
    <row r="15" spans="1:7" ht="14.25" customHeight="1">
      <c r="A15" s="11" t="s">
        <v>100</v>
      </c>
      <c r="B15" s="58">
        <v>2701819</v>
      </c>
      <c r="C15" s="58">
        <v>249345</v>
      </c>
      <c r="D15" s="59">
        <f t="shared" si="0"/>
        <v>9.2287825350254774E-2</v>
      </c>
      <c r="F15" s="57"/>
    </row>
    <row r="16" spans="1:7" ht="14.25" customHeight="1">
      <c r="A16" s="11" t="s">
        <v>101</v>
      </c>
      <c r="B16" s="58">
        <v>6779888</v>
      </c>
      <c r="C16" s="58">
        <v>1386495</v>
      </c>
      <c r="D16" s="59">
        <f t="shared" si="0"/>
        <v>0.20450116580096897</v>
      </c>
      <c r="F16" s="57"/>
    </row>
    <row r="17" spans="1:6" ht="14.25" customHeight="1">
      <c r="A17" s="11" t="s">
        <v>102</v>
      </c>
      <c r="B17" s="58">
        <v>1511251</v>
      </c>
      <c r="C17" s="58">
        <v>253683</v>
      </c>
      <c r="D17" s="59">
        <f t="shared" si="0"/>
        <v>0.16786291621974112</v>
      </c>
      <c r="F17" s="57"/>
    </row>
    <row r="18" spans="1:6" ht="14.25" customHeight="1">
      <c r="A18" s="11" t="s">
        <v>103</v>
      </c>
      <c r="B18" s="58">
        <v>661197</v>
      </c>
      <c r="C18" s="58">
        <v>106764</v>
      </c>
      <c r="D18" s="59">
        <f t="shared" si="0"/>
        <v>0.16147078707253662</v>
      </c>
      <c r="F18" s="57"/>
    </row>
    <row r="19" spans="1:6" ht="14.25" customHeight="1">
      <c r="A19" s="11" t="s">
        <v>104</v>
      </c>
      <c r="B19" s="58">
        <v>2220504</v>
      </c>
      <c r="C19" s="58">
        <v>241724</v>
      </c>
      <c r="D19" s="59">
        <f t="shared" si="0"/>
        <v>0.10885997052921319</v>
      </c>
      <c r="F19" s="57"/>
    </row>
    <row r="20" spans="1:6" ht="14.25" customHeight="1">
      <c r="A20" s="11" t="s">
        <v>105</v>
      </c>
      <c r="B20" s="58">
        <v>319914</v>
      </c>
      <c r="C20" s="58">
        <v>49265</v>
      </c>
      <c r="D20" s="59">
        <f t="shared" si="0"/>
        <v>0.15399451102483794</v>
      </c>
      <c r="F20" s="57"/>
    </row>
    <row r="21" spans="1:6" ht="14.25" customHeight="1">
      <c r="A21" s="11" t="s">
        <v>106</v>
      </c>
      <c r="B21" s="58">
        <v>84202</v>
      </c>
      <c r="C21" s="58">
        <v>10936</v>
      </c>
      <c r="D21" s="59">
        <f t="shared" si="0"/>
        <v>0.12987815016270399</v>
      </c>
      <c r="F21" s="57"/>
    </row>
    <row r="22" spans="1:6" ht="14.25" customHeight="1">
      <c r="A22" s="11" t="s">
        <v>107</v>
      </c>
      <c r="B22" s="60">
        <v>87076</v>
      </c>
      <c r="C22" s="60">
        <v>20354</v>
      </c>
      <c r="D22" s="59">
        <f t="shared" si="0"/>
        <v>0.23374982773668979</v>
      </c>
      <c r="F22" s="57"/>
    </row>
    <row r="23" spans="1:6" ht="14.25" customHeight="1">
      <c r="A23" s="61" t="s">
        <v>108</v>
      </c>
      <c r="B23" s="1"/>
      <c r="C23" s="1"/>
      <c r="D23" s="1"/>
    </row>
    <row r="24" spans="1:6" ht="14.25" customHeight="1">
      <c r="A24" s="6"/>
    </row>
    <row r="25" spans="1:6" ht="14.25" customHeight="1">
      <c r="A25" s="6"/>
    </row>
    <row r="26" spans="1:6" ht="14.25" customHeight="1">
      <c r="A26" s="6"/>
    </row>
    <row r="27" spans="1:6" ht="14.25" customHeight="1"/>
    <row r="28" spans="1:6" ht="14.25" customHeight="1"/>
    <row r="29" spans="1:6" ht="14.25" customHeight="1"/>
    <row r="30" spans="1:6" ht="14.25" customHeight="1"/>
    <row r="31" spans="1:6" ht="14.25" customHeight="1"/>
    <row r="32" spans="1: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</sheetData>
  <mergeCells count="1">
    <mergeCell ref="A1:D1"/>
  </mergeCells>
  <pageMargins left="0.7" right="0.7" top="0.75" bottom="0.75" header="0.51180555555555496" footer="0.51180555555555496"/>
  <pageSetup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Z1001"/>
  <sheetViews>
    <sheetView zoomScaleNormal="100" workbookViewId="0">
      <selection activeCell="B27" sqref="B27"/>
    </sheetView>
  </sheetViews>
  <sheetFormatPr baseColWidth="10" defaultColWidth="12.625" defaultRowHeight="14.25"/>
  <cols>
    <col min="1" max="1" width="22.875" customWidth="1"/>
    <col min="2" max="2" width="20.125" customWidth="1"/>
    <col min="3" max="8" width="11.125" customWidth="1"/>
    <col min="9" max="9" width="12.875" hidden="1" customWidth="1"/>
    <col min="10" max="14" width="11.125" hidden="1" customWidth="1"/>
    <col min="15" max="26" width="11.125" customWidth="1"/>
  </cols>
  <sheetData>
    <row r="1" spans="1:26" ht="11.25" customHeight="1">
      <c r="A1" s="255" t="s">
        <v>159</v>
      </c>
      <c r="B1" s="255"/>
      <c r="C1" s="255"/>
      <c r="D1" s="255"/>
      <c r="E1" s="255"/>
      <c r="F1" s="255"/>
      <c r="G1" s="255"/>
      <c r="H1" s="2"/>
      <c r="I1" s="62" t="s">
        <v>160</v>
      </c>
      <c r="J1" s="6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1.25" customHeight="1">
      <c r="A2" s="261"/>
      <c r="B2" s="261"/>
      <c r="C2" s="63" t="s">
        <v>161</v>
      </c>
      <c r="D2" s="63" t="s">
        <v>162</v>
      </c>
      <c r="E2" s="63" t="s">
        <v>163</v>
      </c>
      <c r="F2" s="63" t="s">
        <v>164</v>
      </c>
      <c r="G2" s="63" t="s">
        <v>165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1.25" customHeight="1">
      <c r="A3" s="261" t="s">
        <v>166</v>
      </c>
      <c r="B3" s="261"/>
      <c r="C3" s="64">
        <v>15.81</v>
      </c>
      <c r="D3" s="64">
        <v>16.05</v>
      </c>
      <c r="E3" s="64">
        <v>15.18</v>
      </c>
      <c r="F3" s="64">
        <v>14.98</v>
      </c>
      <c r="G3" s="64">
        <v>13.05</v>
      </c>
      <c r="H3" s="2"/>
      <c r="I3" s="65"/>
      <c r="J3" s="266"/>
      <c r="K3" s="266"/>
      <c r="L3" s="266"/>
      <c r="M3" s="266"/>
      <c r="N3" s="266"/>
      <c r="O3" s="2"/>
      <c r="P3" s="2"/>
      <c r="Q3" s="2"/>
      <c r="R3" s="2"/>
      <c r="S3" s="2"/>
      <c r="T3" s="2"/>
      <c r="U3" s="2"/>
    </row>
    <row r="4" spans="1:26" ht="11.25" customHeight="1">
      <c r="A4" s="261" t="s">
        <v>167</v>
      </c>
      <c r="B4" s="261"/>
      <c r="C4" s="64">
        <v>68.55</v>
      </c>
      <c r="D4" s="64">
        <v>67.88</v>
      </c>
      <c r="E4" s="64">
        <v>67.98</v>
      </c>
      <c r="F4" s="64">
        <v>72.44</v>
      </c>
      <c r="G4" s="64">
        <v>74.67</v>
      </c>
      <c r="H4" s="2"/>
      <c r="I4" s="16"/>
      <c r="J4" s="66"/>
      <c r="K4" s="66"/>
      <c r="L4" s="66"/>
      <c r="M4" s="66"/>
      <c r="N4" s="66"/>
      <c r="O4" s="2"/>
      <c r="P4" s="2"/>
      <c r="Q4" s="2"/>
      <c r="R4" s="2"/>
      <c r="S4" s="2"/>
      <c r="T4" s="2"/>
      <c r="U4" s="2"/>
    </row>
    <row r="5" spans="1:26" ht="11.25" customHeight="1">
      <c r="A5" s="261" t="s">
        <v>168</v>
      </c>
      <c r="B5" s="261"/>
      <c r="C5" s="64">
        <v>15.64</v>
      </c>
      <c r="D5" s="64">
        <v>16.07</v>
      </c>
      <c r="E5" s="64">
        <v>16.84</v>
      </c>
      <c r="F5" s="64">
        <v>12.57</v>
      </c>
      <c r="G5" s="64">
        <v>12.27</v>
      </c>
      <c r="H5" s="2"/>
      <c r="I5" s="16"/>
      <c r="J5" s="66"/>
      <c r="K5" s="66"/>
      <c r="L5" s="66"/>
      <c r="M5" s="66"/>
      <c r="N5" s="66"/>
      <c r="O5" s="2"/>
      <c r="P5" s="2"/>
      <c r="Q5" s="2"/>
      <c r="R5" s="2"/>
      <c r="S5" s="2"/>
      <c r="T5" s="2"/>
      <c r="U5" s="2"/>
    </row>
    <row r="6" spans="1:26" ht="11.25" customHeight="1">
      <c r="A6" s="261" t="s">
        <v>169</v>
      </c>
      <c r="B6" s="261"/>
      <c r="C6" s="64">
        <v>18.78</v>
      </c>
      <c r="D6" s="64">
        <v>18.18</v>
      </c>
      <c r="E6" s="64">
        <v>12.11</v>
      </c>
      <c r="F6" s="64">
        <v>25.8</v>
      </c>
      <c r="G6" s="64">
        <v>28.69</v>
      </c>
      <c r="H6" s="2"/>
      <c r="I6" s="67"/>
      <c r="J6" s="46"/>
      <c r="K6" s="45"/>
      <c r="L6" s="45"/>
      <c r="M6" s="45"/>
      <c r="N6" s="45"/>
      <c r="O6" s="2"/>
      <c r="P6" s="2"/>
      <c r="Q6" s="2"/>
      <c r="R6" s="2"/>
      <c r="S6" s="2"/>
      <c r="T6" s="2"/>
      <c r="U6" s="2"/>
    </row>
    <row r="7" spans="1:26" ht="11.25" customHeight="1">
      <c r="A7" s="261" t="s">
        <v>170</v>
      </c>
      <c r="B7" s="261"/>
      <c r="C7" s="64">
        <v>46.15</v>
      </c>
      <c r="D7" s="64">
        <v>44.01</v>
      </c>
      <c r="E7" s="64">
        <v>41.37</v>
      </c>
      <c r="F7" s="64">
        <v>60.56</v>
      </c>
      <c r="G7" s="64">
        <v>64.53</v>
      </c>
      <c r="H7" s="2"/>
      <c r="I7" s="68"/>
      <c r="J7" s="46"/>
      <c r="K7" s="45"/>
      <c r="L7" s="45"/>
      <c r="M7" s="45"/>
      <c r="N7" s="45"/>
      <c r="O7" s="2"/>
      <c r="P7" s="2"/>
      <c r="Q7" s="2"/>
      <c r="R7" s="2"/>
      <c r="S7" s="2"/>
      <c r="T7" s="2"/>
      <c r="U7" s="2"/>
    </row>
    <row r="8" spans="1:26" ht="11.25" customHeight="1">
      <c r="A8" s="261" t="s">
        <v>171</v>
      </c>
      <c r="B8" s="261"/>
      <c r="C8" s="64">
        <v>0.99</v>
      </c>
      <c r="D8" s="64">
        <v>0.99</v>
      </c>
      <c r="E8" s="64">
        <v>0.99</v>
      </c>
      <c r="F8" s="64">
        <v>1.04</v>
      </c>
      <c r="G8" s="64">
        <v>1.1000000000000001</v>
      </c>
      <c r="H8" s="2"/>
      <c r="I8" s="68"/>
      <c r="J8" s="46"/>
      <c r="K8" s="45"/>
      <c r="L8" s="45"/>
      <c r="M8" s="45"/>
      <c r="N8" s="45"/>
      <c r="O8" s="2"/>
      <c r="P8" s="2"/>
      <c r="Q8" s="2"/>
      <c r="R8" s="2"/>
      <c r="S8" s="2"/>
      <c r="T8" s="2"/>
      <c r="U8" s="2"/>
    </row>
    <row r="9" spans="1:26" ht="11.25" customHeight="1">
      <c r="A9" s="261" t="s">
        <v>172</v>
      </c>
      <c r="B9" s="261"/>
      <c r="C9" s="64">
        <v>1.92</v>
      </c>
      <c r="D9" s="64">
        <v>1.8</v>
      </c>
      <c r="E9" s="64">
        <v>2.4</v>
      </c>
      <c r="F9" s="64">
        <v>2.65</v>
      </c>
      <c r="G9" s="64">
        <v>-1.71</v>
      </c>
      <c r="H9" s="2"/>
      <c r="I9" s="68"/>
      <c r="J9" s="46"/>
      <c r="K9" s="45"/>
      <c r="L9" s="45"/>
      <c r="M9" s="45"/>
      <c r="N9" s="45"/>
      <c r="O9" s="2"/>
      <c r="P9" s="2"/>
      <c r="Q9" s="2"/>
      <c r="R9" s="2"/>
      <c r="S9" s="2"/>
      <c r="T9" s="2"/>
      <c r="U9" s="2"/>
    </row>
    <row r="10" spans="1:26" ht="11.25" customHeight="1">
      <c r="A10" s="261" t="s">
        <v>173</v>
      </c>
      <c r="B10" s="261"/>
      <c r="C10" s="64">
        <v>0.74</v>
      </c>
      <c r="D10" s="64">
        <v>0.65</v>
      </c>
      <c r="E10" s="64">
        <v>1.36</v>
      </c>
      <c r="F10" s="64">
        <v>1.1000000000000001</v>
      </c>
      <c r="G10" s="64">
        <v>-1.24</v>
      </c>
      <c r="H10" s="2"/>
      <c r="I10" s="68"/>
      <c r="J10" s="46"/>
      <c r="K10" s="45"/>
      <c r="L10" s="45"/>
      <c r="M10" s="45"/>
      <c r="N10" s="45"/>
      <c r="O10" s="2"/>
      <c r="P10" s="2"/>
      <c r="Q10" s="2"/>
      <c r="R10" s="2"/>
      <c r="S10" s="2"/>
      <c r="T10" s="2"/>
      <c r="U10" s="2"/>
    </row>
    <row r="11" spans="1:26" ht="11.25" customHeight="1">
      <c r="A11" s="261" t="s">
        <v>174</v>
      </c>
      <c r="B11" s="261"/>
      <c r="C11" s="64">
        <v>7.34</v>
      </c>
      <c r="D11" s="64">
        <v>7.34</v>
      </c>
      <c r="E11" s="64">
        <v>10.7</v>
      </c>
      <c r="F11" s="64">
        <v>7.36</v>
      </c>
      <c r="G11" s="64">
        <v>-2.84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6" ht="11.25" customHeight="1">
      <c r="A12" s="261" t="s">
        <v>175</v>
      </c>
      <c r="B12" s="261"/>
      <c r="C12" s="64">
        <v>0.47</v>
      </c>
      <c r="D12" s="64">
        <v>0.45</v>
      </c>
      <c r="E12" s="64">
        <v>0.22</v>
      </c>
      <c r="F12" s="64">
        <v>1</v>
      </c>
      <c r="G12" s="64">
        <v>-1.01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</row>
    <row r="13" spans="1:26" ht="11.25" customHeight="1">
      <c r="A13" s="261" t="s">
        <v>176</v>
      </c>
      <c r="B13" s="261"/>
      <c r="C13" s="64">
        <v>0.38</v>
      </c>
      <c r="D13" s="64">
        <v>7.0000000000000007E-2</v>
      </c>
      <c r="E13" s="64">
        <v>3.34</v>
      </c>
      <c r="F13" s="64">
        <v>0.44</v>
      </c>
      <c r="G13" s="64">
        <v>-2.0299999999999998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6" ht="11.25" customHeight="1">
      <c r="A14" s="261" t="s">
        <v>177</v>
      </c>
      <c r="B14" s="261"/>
      <c r="C14" s="64">
        <v>6.84</v>
      </c>
      <c r="D14" s="64">
        <v>6.74</v>
      </c>
      <c r="E14" s="64">
        <v>8.89</v>
      </c>
      <c r="F14" s="64">
        <v>7.43</v>
      </c>
      <c r="G14" s="64">
        <v>-2.15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6" ht="11.25" customHeight="1">
      <c r="A15" s="264" t="s">
        <v>178</v>
      </c>
      <c r="B15" s="23" t="s">
        <v>144</v>
      </c>
      <c r="C15" s="64">
        <v>41.38</v>
      </c>
      <c r="D15" s="64">
        <v>41.48</v>
      </c>
      <c r="E15" s="64">
        <v>42.32</v>
      </c>
      <c r="F15" s="64">
        <v>40.29</v>
      </c>
      <c r="G15" s="64">
        <v>40.81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6" ht="11.25" customHeight="1">
      <c r="A16" s="264"/>
      <c r="B16" s="23" t="s">
        <v>179</v>
      </c>
      <c r="C16" s="64">
        <v>40.47</v>
      </c>
      <c r="D16" s="64">
        <v>40.450000000000003</v>
      </c>
      <c r="E16" s="64">
        <v>41.59</v>
      </c>
      <c r="F16" s="64">
        <v>39.9</v>
      </c>
      <c r="G16" s="64">
        <v>40.56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6" ht="11.25" customHeight="1">
      <c r="A17" s="264"/>
      <c r="B17" s="23" t="s">
        <v>180</v>
      </c>
      <c r="C17" s="64">
        <v>42.3</v>
      </c>
      <c r="D17" s="64">
        <v>42.49</v>
      </c>
      <c r="E17" s="64">
        <v>43.05</v>
      </c>
      <c r="F17" s="64">
        <v>40.69</v>
      </c>
      <c r="G17" s="64">
        <v>41.09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1:26" ht="11.25" customHeight="1">
      <c r="A18" s="261" t="s">
        <v>181</v>
      </c>
      <c r="B18" s="261"/>
      <c r="C18" s="64">
        <v>0.99</v>
      </c>
      <c r="D18" s="64">
        <v>1</v>
      </c>
      <c r="E18" s="64">
        <v>1.1100000000000001</v>
      </c>
      <c r="F18" s="64">
        <v>0.84</v>
      </c>
      <c r="G18" s="64">
        <v>0.94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6" ht="11.25" customHeight="1">
      <c r="A19" s="23" t="s">
        <v>182</v>
      </c>
      <c r="B19" s="23"/>
      <c r="C19" s="64">
        <v>0.14000000000000001</v>
      </c>
      <c r="D19" s="64">
        <v>0.15</v>
      </c>
      <c r="E19" s="64">
        <v>0.13</v>
      </c>
      <c r="F19" s="64">
        <v>0.13</v>
      </c>
      <c r="G19" s="64">
        <v>0.13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6" ht="11.25" customHeight="1">
      <c r="A20" s="261" t="s">
        <v>183</v>
      </c>
      <c r="B20" s="261"/>
      <c r="C20" s="64">
        <v>0.46</v>
      </c>
      <c r="D20" s="64">
        <v>0.47</v>
      </c>
      <c r="E20" s="64">
        <v>0.47</v>
      </c>
      <c r="F20" s="64">
        <v>0.38</v>
      </c>
      <c r="G20" s="64">
        <v>0.34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6" ht="11.25" customHeight="1">
      <c r="A21" s="261" t="s">
        <v>184</v>
      </c>
      <c r="B21" s="261"/>
      <c r="C21" s="64">
        <v>1.03</v>
      </c>
      <c r="D21" s="64">
        <v>1.01</v>
      </c>
      <c r="E21" s="64">
        <v>1.1000000000000001</v>
      </c>
      <c r="F21" s="64">
        <v>1.1000000000000001</v>
      </c>
      <c r="G21" s="64">
        <v>0.9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6" ht="11.25" customHeight="1">
      <c r="A22" s="265" t="s">
        <v>185</v>
      </c>
      <c r="B22" s="265"/>
      <c r="C22" s="265"/>
      <c r="D22" s="265"/>
      <c r="E22" s="265"/>
      <c r="F22" s="265"/>
      <c r="G22" s="265"/>
      <c r="H22" s="69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2"/>
      <c r="B23" s="2"/>
      <c r="C23" s="2"/>
      <c r="D23" s="2"/>
      <c r="E23" s="2"/>
      <c r="F23" s="2"/>
      <c r="G23" s="2"/>
      <c r="H23" s="69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1.25" customHeight="1">
      <c r="A24" s="2"/>
      <c r="B24" s="2"/>
      <c r="C24" s="2"/>
      <c r="D24" s="2"/>
      <c r="E24" s="2"/>
      <c r="F24" s="2"/>
      <c r="G24" s="2"/>
      <c r="H24" s="69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1.25" customHeight="1">
      <c r="A25" s="3"/>
      <c r="B25" s="2"/>
      <c r="C25" s="2"/>
      <c r="D25" s="2"/>
      <c r="E25" s="2"/>
      <c r="F25" s="2"/>
      <c r="G25" s="2"/>
      <c r="H25" s="69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0">
    <mergeCell ref="A1:G1"/>
    <mergeCell ref="A2:B2"/>
    <mergeCell ref="A3:B3"/>
    <mergeCell ref="J3:N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A17"/>
    <mergeCell ref="A18:B18"/>
    <mergeCell ref="A20:B20"/>
    <mergeCell ref="A21:B21"/>
    <mergeCell ref="A22:G22"/>
  </mergeCells>
  <printOptions gridLines="1"/>
  <pageMargins left="0.74791666666666701" right="0.74791666666666701" top="1.37777777777778" bottom="1.37777777777778" header="0.51180555555555496" footer="0.51180555555555496"/>
  <pageSetup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Z1000"/>
  <sheetViews>
    <sheetView zoomScaleNormal="100" workbookViewId="0">
      <selection activeCell="E24" sqref="E24"/>
    </sheetView>
  </sheetViews>
  <sheetFormatPr baseColWidth="10" defaultColWidth="12.625" defaultRowHeight="14.25"/>
  <cols>
    <col min="1" max="1" width="8.125" customWidth="1"/>
    <col min="2" max="2" width="9.875" customWidth="1"/>
    <col min="3" max="10" width="9.125" customWidth="1"/>
    <col min="11" max="26" width="11.125" customWidth="1"/>
  </cols>
  <sheetData>
    <row r="1" spans="1:24" ht="27" customHeight="1">
      <c r="A1" s="267" t="s">
        <v>447</v>
      </c>
      <c r="B1" s="267"/>
      <c r="C1" s="267"/>
      <c r="D1" s="267"/>
      <c r="E1" s="267"/>
      <c r="F1" s="267"/>
      <c r="G1" s="267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1.25" customHeight="1">
      <c r="A2" s="21"/>
      <c r="B2" s="268" t="s">
        <v>179</v>
      </c>
      <c r="C2" s="268"/>
      <c r="D2" s="268"/>
      <c r="E2" s="268" t="s">
        <v>180</v>
      </c>
      <c r="F2" s="268"/>
      <c r="G2" s="268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4" ht="11.25" customHeight="1">
      <c r="A3" s="21"/>
      <c r="B3" s="21" t="s">
        <v>161</v>
      </c>
      <c r="C3" s="21" t="s">
        <v>109</v>
      </c>
      <c r="D3" s="21" t="s">
        <v>110</v>
      </c>
      <c r="E3" s="21" t="s">
        <v>161</v>
      </c>
      <c r="F3" s="21" t="s">
        <v>109</v>
      </c>
      <c r="G3" s="70" t="s">
        <v>186</v>
      </c>
      <c r="H3" s="2"/>
      <c r="I3" s="69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1.25" customHeight="1">
      <c r="A4" s="23" t="s">
        <v>187</v>
      </c>
      <c r="B4" s="71">
        <v>-24275</v>
      </c>
      <c r="C4" s="64">
        <v>-997</v>
      </c>
      <c r="D4" s="64">
        <v>-1675</v>
      </c>
      <c r="E4" s="71">
        <v>22941</v>
      </c>
      <c r="F4" s="64">
        <v>968</v>
      </c>
      <c r="G4" s="64">
        <v>1603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4" ht="11.25" customHeight="1">
      <c r="A5" s="72" t="s">
        <v>188</v>
      </c>
      <c r="B5" s="71">
        <v>-25265</v>
      </c>
      <c r="C5" s="64">
        <v>-1816</v>
      </c>
      <c r="D5" s="64">
        <v>-3133</v>
      </c>
      <c r="E5" s="71">
        <v>23983</v>
      </c>
      <c r="F5" s="64">
        <v>1693</v>
      </c>
      <c r="G5" s="64">
        <v>2996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ht="11.25" customHeight="1">
      <c r="A6" s="72" t="s">
        <v>189</v>
      </c>
      <c r="B6" s="71">
        <v>-26260</v>
      </c>
      <c r="C6" s="64">
        <v>-2127</v>
      </c>
      <c r="D6" s="64">
        <v>-3607</v>
      </c>
      <c r="E6" s="71">
        <v>24512</v>
      </c>
      <c r="F6" s="64">
        <v>2069</v>
      </c>
      <c r="G6" s="64">
        <v>3440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4" ht="11.25" customHeight="1">
      <c r="A7" s="23" t="s">
        <v>190</v>
      </c>
      <c r="B7" s="71">
        <v>-22374</v>
      </c>
      <c r="C7" s="64">
        <v>-2032</v>
      </c>
      <c r="D7" s="64">
        <v>-5815</v>
      </c>
      <c r="E7" s="71">
        <v>21350</v>
      </c>
      <c r="F7" s="64">
        <v>1937</v>
      </c>
      <c r="G7" s="64">
        <v>5288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4" ht="11.25" customHeight="1">
      <c r="A8" s="23" t="s">
        <v>191</v>
      </c>
      <c r="B8" s="71">
        <v>-18549</v>
      </c>
      <c r="C8" s="64">
        <v>-3277</v>
      </c>
      <c r="D8" s="64">
        <v>-9889</v>
      </c>
      <c r="E8" s="71">
        <v>17446</v>
      </c>
      <c r="F8" s="64">
        <v>3251</v>
      </c>
      <c r="G8" s="64">
        <v>9835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4" ht="11.25" customHeight="1">
      <c r="A9" s="23" t="s">
        <v>192</v>
      </c>
      <c r="B9" s="71">
        <v>-18415</v>
      </c>
      <c r="C9" s="64">
        <v>-6959</v>
      </c>
      <c r="D9" s="64">
        <v>-12496</v>
      </c>
      <c r="E9" s="71">
        <v>17435</v>
      </c>
      <c r="F9" s="64">
        <v>7135</v>
      </c>
      <c r="G9" s="64">
        <v>13255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4" ht="11.25" customHeight="1">
      <c r="A10" s="23" t="s">
        <v>193</v>
      </c>
      <c r="B10" s="71">
        <v>-18806</v>
      </c>
      <c r="C10" s="64">
        <v>-9571</v>
      </c>
      <c r="D10" s="64">
        <v>-14426</v>
      </c>
      <c r="E10" s="71">
        <v>17868</v>
      </c>
      <c r="F10" s="64">
        <v>8895</v>
      </c>
      <c r="G10" s="64">
        <v>15674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4" ht="11.25" customHeight="1">
      <c r="A11" s="23" t="s">
        <v>194</v>
      </c>
      <c r="B11" s="71">
        <v>-20580</v>
      </c>
      <c r="C11" s="64">
        <v>-11624</v>
      </c>
      <c r="D11" s="64">
        <v>-17142</v>
      </c>
      <c r="E11" s="71">
        <v>19728</v>
      </c>
      <c r="F11" s="64">
        <v>10239</v>
      </c>
      <c r="G11" s="64">
        <v>17634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4" ht="11.25" customHeight="1">
      <c r="A12" s="23" t="s">
        <v>195</v>
      </c>
      <c r="B12" s="71">
        <v>-23528</v>
      </c>
      <c r="C12" s="64">
        <v>-13123</v>
      </c>
      <c r="D12" s="64">
        <v>-18237</v>
      </c>
      <c r="E12" s="71">
        <v>22530</v>
      </c>
      <c r="F12" s="64">
        <v>11029</v>
      </c>
      <c r="G12" s="64">
        <v>17159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4" ht="11.25" customHeight="1">
      <c r="A13" s="72" t="s">
        <v>196</v>
      </c>
      <c r="B13" s="71">
        <v>-24460</v>
      </c>
      <c r="C13" s="64">
        <v>-11939</v>
      </c>
      <c r="D13" s="64">
        <v>-15771</v>
      </c>
      <c r="E13" s="71">
        <v>23475</v>
      </c>
      <c r="F13" s="64">
        <v>10453</v>
      </c>
      <c r="G13" s="64">
        <v>14468</v>
      </c>
      <c r="H13" s="2"/>
      <c r="I13" s="2"/>
      <c r="J13" s="2"/>
      <c r="K13" s="2"/>
      <c r="L13" s="2"/>
      <c r="M13" s="73"/>
      <c r="N13" s="73"/>
      <c r="O13" s="2"/>
      <c r="P13" s="2"/>
      <c r="Q13" s="2"/>
      <c r="R13" s="2"/>
      <c r="S13" s="2"/>
      <c r="T13" s="2"/>
      <c r="U13" s="2"/>
      <c r="V13" s="2"/>
      <c r="W13" s="2"/>
    </row>
    <row r="14" spans="1:24" ht="11.25" customHeight="1">
      <c r="A14" s="23" t="s">
        <v>197</v>
      </c>
      <c r="B14" s="71">
        <v>-21038</v>
      </c>
      <c r="C14" s="64">
        <v>-11858</v>
      </c>
      <c r="D14" s="64">
        <v>-12192</v>
      </c>
      <c r="E14" s="71">
        <v>20585</v>
      </c>
      <c r="F14" s="64">
        <v>10973</v>
      </c>
      <c r="G14" s="64">
        <v>11931</v>
      </c>
      <c r="H14" s="2"/>
      <c r="I14" s="2"/>
      <c r="J14" s="2"/>
      <c r="K14" s="2"/>
      <c r="L14" s="2"/>
      <c r="M14" s="73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4" ht="11.25" customHeight="1">
      <c r="A15" s="23" t="s">
        <v>198</v>
      </c>
      <c r="B15" s="71">
        <v>-16898</v>
      </c>
      <c r="C15" s="64">
        <v>-12690</v>
      </c>
      <c r="D15" s="64">
        <v>-8769</v>
      </c>
      <c r="E15" s="71">
        <v>16977</v>
      </c>
      <c r="F15" s="64">
        <v>12475</v>
      </c>
      <c r="G15" s="64">
        <v>9411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4" ht="11.25" customHeight="1">
      <c r="A16" s="23" t="s">
        <v>199</v>
      </c>
      <c r="B16" s="71">
        <v>-13181</v>
      </c>
      <c r="C16" s="64">
        <v>-12159</v>
      </c>
      <c r="D16" s="64">
        <v>-5824</v>
      </c>
      <c r="E16" s="71">
        <v>13767</v>
      </c>
      <c r="F16" s="64">
        <v>12218</v>
      </c>
      <c r="G16" s="64">
        <v>6916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6" ht="11.25" customHeight="1">
      <c r="A17" s="23" t="s">
        <v>200</v>
      </c>
      <c r="B17" s="71">
        <v>-11106</v>
      </c>
      <c r="C17" s="64">
        <v>-10569</v>
      </c>
      <c r="D17" s="64">
        <v>-4120</v>
      </c>
      <c r="E17" s="71">
        <v>11599</v>
      </c>
      <c r="F17" s="64">
        <v>10486</v>
      </c>
      <c r="G17" s="64">
        <v>5286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6" ht="11.25" customHeight="1">
      <c r="A18" s="23" t="s">
        <v>201</v>
      </c>
      <c r="B18" s="71">
        <v>-10253</v>
      </c>
      <c r="C18" s="64">
        <v>-8854</v>
      </c>
      <c r="D18" s="64">
        <v>-2817</v>
      </c>
      <c r="E18" s="71">
        <v>11752</v>
      </c>
      <c r="F18" s="64">
        <v>8614</v>
      </c>
      <c r="G18" s="64">
        <v>3996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6" ht="11.25" customHeight="1">
      <c r="A19" s="23" t="s">
        <v>202</v>
      </c>
      <c r="B19" s="71">
        <v>-8235</v>
      </c>
      <c r="C19" s="64">
        <v>-5396</v>
      </c>
      <c r="D19" s="64">
        <v>-1870</v>
      </c>
      <c r="E19" s="71">
        <v>10310</v>
      </c>
      <c r="F19" s="64">
        <v>5807</v>
      </c>
      <c r="G19" s="64">
        <v>2612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6" ht="11.25" customHeight="1">
      <c r="A20" s="23" t="s">
        <v>203</v>
      </c>
      <c r="B20" s="71">
        <v>-5815</v>
      </c>
      <c r="C20" s="64">
        <v>-2873</v>
      </c>
      <c r="D20" s="64">
        <v>-928</v>
      </c>
      <c r="E20" s="71">
        <v>8358</v>
      </c>
      <c r="F20" s="64">
        <v>4132</v>
      </c>
      <c r="G20" s="64">
        <v>1357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6" ht="11.25" customHeight="1">
      <c r="A21" s="23" t="s">
        <v>204</v>
      </c>
      <c r="B21" s="71">
        <v>-5832</v>
      </c>
      <c r="C21" s="64">
        <v>-2239</v>
      </c>
      <c r="D21" s="64">
        <v>-614</v>
      </c>
      <c r="E21" s="71">
        <v>11406</v>
      </c>
      <c r="F21" s="64">
        <v>4867</v>
      </c>
      <c r="G21" s="64">
        <v>1121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6" ht="11.25" customHeight="1">
      <c r="A22" s="74" t="s">
        <v>132</v>
      </c>
      <c r="B22" s="2"/>
      <c r="C22" s="2"/>
      <c r="D22" s="75"/>
      <c r="E22" s="75"/>
      <c r="F22" s="75"/>
      <c r="G22" s="76"/>
      <c r="H22" s="77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1.25" customHeight="1">
      <c r="A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G1"/>
    <mergeCell ref="B2:D2"/>
    <mergeCell ref="E2:G2"/>
  </mergeCells>
  <pageMargins left="0.75" right="0.75" top="1.39375" bottom="1.39375" header="0.51180555555555496" footer="0.51180555555555496"/>
  <pageSetup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S1000"/>
  <sheetViews>
    <sheetView zoomScaleNormal="100" workbookViewId="0">
      <selection sqref="A1:G1"/>
    </sheetView>
  </sheetViews>
  <sheetFormatPr baseColWidth="10" defaultColWidth="12.625" defaultRowHeight="14.25"/>
  <cols>
    <col min="1" max="1" width="7.875" customWidth="1"/>
    <col min="2" max="7" width="8.5" customWidth="1"/>
    <col min="8" max="8" width="8.625" customWidth="1"/>
    <col min="9" max="10" width="8.625" hidden="1" customWidth="1"/>
    <col min="11" max="12" width="8.625" customWidth="1"/>
    <col min="13" max="13" width="8.875" customWidth="1"/>
    <col min="14" max="19" width="8.625" customWidth="1"/>
  </cols>
  <sheetData>
    <row r="1" spans="1:19" ht="22.5" customHeight="1">
      <c r="A1" s="269" t="s">
        <v>205</v>
      </c>
      <c r="B1" s="269"/>
      <c r="C1" s="269"/>
      <c r="D1" s="269"/>
      <c r="E1" s="269"/>
      <c r="F1" s="269"/>
      <c r="G1" s="269"/>
      <c r="H1" s="2"/>
      <c r="I1" s="62" t="s">
        <v>206</v>
      </c>
      <c r="J1" s="62"/>
      <c r="K1" s="2"/>
      <c r="L1" s="2"/>
      <c r="M1" s="2"/>
      <c r="N1" s="2"/>
      <c r="O1" s="2"/>
      <c r="P1" s="2"/>
      <c r="Q1" s="2"/>
      <c r="R1" s="2"/>
      <c r="S1" s="2"/>
    </row>
    <row r="2" spans="1:19" ht="11.25" customHeight="1">
      <c r="A2" s="262"/>
      <c r="B2" s="270" t="s">
        <v>207</v>
      </c>
      <c r="C2" s="270"/>
      <c r="D2" s="270"/>
      <c r="E2" s="270" t="s">
        <v>208</v>
      </c>
      <c r="F2" s="270"/>
      <c r="G2" s="270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1.25" customHeight="1">
      <c r="A3" s="262"/>
      <c r="B3" s="78" t="s">
        <v>144</v>
      </c>
      <c r="C3" s="78" t="s">
        <v>179</v>
      </c>
      <c r="D3" s="78" t="s">
        <v>180</v>
      </c>
      <c r="E3" s="78" t="s">
        <v>144</v>
      </c>
      <c r="F3" s="78" t="s">
        <v>179</v>
      </c>
      <c r="G3" s="78" t="s">
        <v>180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19" ht="11.25" customHeight="1">
      <c r="A4" s="78">
        <v>2020</v>
      </c>
      <c r="B4" s="58">
        <v>1210749.905461</v>
      </c>
      <c r="C4" s="58">
        <v>605892.55112399999</v>
      </c>
      <c r="D4" s="58">
        <v>604857.35433700006</v>
      </c>
      <c r="E4" s="64" t="s">
        <v>209</v>
      </c>
      <c r="F4" s="64" t="s">
        <v>209</v>
      </c>
      <c r="G4" s="64" t="s">
        <v>209</v>
      </c>
      <c r="H4" s="2"/>
      <c r="I4" s="69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11.25" customHeight="1">
      <c r="A5" s="78">
        <v>2021</v>
      </c>
      <c r="B5" s="58">
        <v>1221027.842067</v>
      </c>
      <c r="C5" s="58">
        <v>611225.72935599997</v>
      </c>
      <c r="D5" s="58">
        <v>609802.11271100002</v>
      </c>
      <c r="E5" s="79">
        <f t="shared" ref="E5:E19" si="0">B5/B4-1</f>
        <v>8.488901431783713E-3</v>
      </c>
      <c r="F5" s="79">
        <f t="shared" ref="F5:F19" si="1">C5/C4-1</f>
        <v>8.8021848463168961E-3</v>
      </c>
      <c r="G5" s="79">
        <f t="shared" ref="G5:G19" si="2">D5/D4-1</f>
        <v>8.1750818412715809E-3</v>
      </c>
      <c r="H5" s="2"/>
      <c r="I5" s="69"/>
      <c r="J5" s="2"/>
      <c r="K5" s="2"/>
      <c r="L5" s="2"/>
      <c r="M5" s="2"/>
      <c r="N5" s="2"/>
      <c r="O5" s="2"/>
      <c r="P5" s="2"/>
      <c r="Q5" s="2"/>
      <c r="R5" s="2"/>
      <c r="S5" s="2"/>
    </row>
    <row r="6" spans="1:19" ht="11.25" customHeight="1">
      <c r="A6" s="78">
        <v>2022</v>
      </c>
      <c r="B6" s="58">
        <v>1231057.826111</v>
      </c>
      <c r="C6" s="58">
        <v>616440.169857</v>
      </c>
      <c r="D6" s="58">
        <v>614617.65625400003</v>
      </c>
      <c r="E6" s="79">
        <f t="shared" si="0"/>
        <v>8.2143778368075626E-3</v>
      </c>
      <c r="F6" s="79">
        <f t="shared" si="1"/>
        <v>8.5311207473122153E-3</v>
      </c>
      <c r="G6" s="79">
        <f t="shared" si="2"/>
        <v>7.8968954725189278E-3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1.25" customHeight="1">
      <c r="A7" s="78">
        <v>2023</v>
      </c>
      <c r="B7" s="58">
        <v>1241270.4147669999</v>
      </c>
      <c r="C7" s="58">
        <v>621712.66165000002</v>
      </c>
      <c r="D7" s="58">
        <v>619557.75311699999</v>
      </c>
      <c r="E7" s="79">
        <f t="shared" si="0"/>
        <v>8.29578305696832E-3</v>
      </c>
      <c r="F7" s="79">
        <f t="shared" si="1"/>
        <v>8.5531281879684951E-3</v>
      </c>
      <c r="G7" s="79">
        <f t="shared" si="2"/>
        <v>8.0376748255315267E-3</v>
      </c>
      <c r="H7" s="2"/>
      <c r="O7" s="2"/>
      <c r="P7" s="2"/>
      <c r="Q7" s="2"/>
      <c r="R7" s="2"/>
      <c r="S7" s="2"/>
    </row>
    <row r="8" spans="1:19" ht="11.25" customHeight="1">
      <c r="A8" s="78">
        <v>2024</v>
      </c>
      <c r="B8" s="58">
        <v>1251693.6814939999</v>
      </c>
      <c r="C8" s="58">
        <v>627054.64731100004</v>
      </c>
      <c r="D8" s="58">
        <v>624639.03418299998</v>
      </c>
      <c r="E8" s="79">
        <f t="shared" si="0"/>
        <v>8.3972570384323042E-3</v>
      </c>
      <c r="F8" s="79">
        <f t="shared" si="1"/>
        <v>8.592370705178487E-3</v>
      </c>
      <c r="G8" s="79">
        <f t="shared" si="2"/>
        <v>8.201464739059583E-3</v>
      </c>
      <c r="H8" s="2"/>
      <c r="O8" s="2"/>
      <c r="P8" s="2"/>
      <c r="Q8" s="2"/>
      <c r="R8" s="2"/>
      <c r="S8" s="2"/>
    </row>
    <row r="9" spans="1:19" ht="11.25" customHeight="1">
      <c r="A9" s="78">
        <v>2025</v>
      </c>
      <c r="B9" s="58">
        <v>1262417.5752049999</v>
      </c>
      <c r="C9" s="58">
        <v>632508.50797599996</v>
      </c>
      <c r="D9" s="58">
        <v>629909.06722900004</v>
      </c>
      <c r="E9" s="79">
        <f t="shared" si="0"/>
        <v>8.5675064670776013E-3</v>
      </c>
      <c r="F9" s="79">
        <f t="shared" si="1"/>
        <v>8.6975843148404675E-3</v>
      </c>
      <c r="G9" s="79">
        <f t="shared" si="2"/>
        <v>8.4369255803762311E-3</v>
      </c>
      <c r="H9" s="2"/>
      <c r="O9" s="2"/>
      <c r="P9" s="2"/>
      <c r="Q9" s="2"/>
      <c r="R9" s="2"/>
      <c r="S9" s="2"/>
    </row>
    <row r="10" spans="1:19" ht="11.25" customHeight="1">
      <c r="A10" s="78">
        <v>2026</v>
      </c>
      <c r="B10" s="58">
        <v>1273458.975207</v>
      </c>
      <c r="C10" s="58">
        <v>638083.16427199997</v>
      </c>
      <c r="D10" s="58">
        <v>635375.81093499996</v>
      </c>
      <c r="E10" s="79">
        <f t="shared" si="0"/>
        <v>8.7462343830306821E-3</v>
      </c>
      <c r="F10" s="79">
        <f t="shared" si="1"/>
        <v>8.8135672891400674E-3</v>
      </c>
      <c r="G10" s="79">
        <f t="shared" si="2"/>
        <v>8.6786236147518014E-3</v>
      </c>
      <c r="H10" s="2"/>
      <c r="O10" s="2"/>
      <c r="P10" s="2"/>
      <c r="Q10" s="2"/>
      <c r="R10" s="2"/>
      <c r="S10" s="2"/>
    </row>
    <row r="11" spans="1:19" ht="11.25" customHeight="1">
      <c r="A11" s="78">
        <v>2027</v>
      </c>
      <c r="B11" s="58">
        <v>1284877.317856</v>
      </c>
      <c r="C11" s="58">
        <v>643807.47163399996</v>
      </c>
      <c r="D11" s="58">
        <v>641069.84622199996</v>
      </c>
      <c r="E11" s="79">
        <f t="shared" si="0"/>
        <v>8.9664000735822924E-3</v>
      </c>
      <c r="F11" s="79">
        <f t="shared" si="1"/>
        <v>8.9710991960287867E-3</v>
      </c>
      <c r="G11" s="79">
        <f t="shared" si="2"/>
        <v>8.961680928049276E-3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</row>
    <row r="12" spans="1:19" ht="11.25" customHeight="1">
      <c r="A12" s="78">
        <v>2028</v>
      </c>
      <c r="B12" s="58">
        <v>1296677.338159</v>
      </c>
      <c r="C12" s="58">
        <v>649684.62883299997</v>
      </c>
      <c r="D12" s="58">
        <v>646992.70932599995</v>
      </c>
      <c r="E12" s="79">
        <f t="shared" si="0"/>
        <v>9.1837719749696678E-3</v>
      </c>
      <c r="F12" s="79">
        <f t="shared" si="1"/>
        <v>9.1287495997578461E-3</v>
      </c>
      <c r="G12" s="79">
        <f t="shared" si="2"/>
        <v>9.2390293177959659E-3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1.25" customHeight="1">
      <c r="A13" s="78">
        <v>2029</v>
      </c>
      <c r="B13" s="58">
        <v>1308932.3466650001</v>
      </c>
      <c r="C13" s="58">
        <v>655751.38596300001</v>
      </c>
      <c r="D13" s="58">
        <v>653180.96070199995</v>
      </c>
      <c r="E13" s="79">
        <f t="shared" si="0"/>
        <v>9.4510855903440216E-3</v>
      </c>
      <c r="F13" s="79">
        <f t="shared" si="1"/>
        <v>9.3380031799390473E-3</v>
      </c>
      <c r="G13" s="79">
        <f t="shared" si="2"/>
        <v>9.5646384987035926E-3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</row>
    <row r="14" spans="1:19" ht="11.25" customHeight="1">
      <c r="A14" s="78">
        <v>2030</v>
      </c>
      <c r="B14" s="58">
        <v>1321611.1873850001</v>
      </c>
      <c r="C14" s="58">
        <v>661994.44028099999</v>
      </c>
      <c r="D14" s="58">
        <v>659616.74710399995</v>
      </c>
      <c r="E14" s="79">
        <f t="shared" si="0"/>
        <v>9.6863988060988948E-3</v>
      </c>
      <c r="F14" s="79">
        <f t="shared" si="1"/>
        <v>9.5204592039583869E-3</v>
      </c>
      <c r="G14" s="79">
        <f t="shared" si="2"/>
        <v>9.8529914207590163E-3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</row>
    <row r="15" spans="1:19" ht="11.25" customHeight="1">
      <c r="A15" s="78">
        <v>2031</v>
      </c>
      <c r="B15" s="58">
        <v>1334731.6602670001</v>
      </c>
      <c r="C15" s="58">
        <v>668424.18259500002</v>
      </c>
      <c r="D15" s="58">
        <v>666307.47767199995</v>
      </c>
      <c r="E15" s="79">
        <f t="shared" si="0"/>
        <v>9.9276345473140459E-3</v>
      </c>
      <c r="F15" s="79">
        <f t="shared" si="1"/>
        <v>9.7126832534586427E-3</v>
      </c>
      <c r="G15" s="79">
        <f t="shared" si="2"/>
        <v>1.0143360667198342E-2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</row>
    <row r="16" spans="1:19" ht="11.25" customHeight="1">
      <c r="A16" s="78">
        <v>2032</v>
      </c>
      <c r="B16" s="58">
        <v>1348308.99327</v>
      </c>
      <c r="C16" s="58">
        <v>675049.83123200003</v>
      </c>
      <c r="D16" s="58">
        <v>673259.16203799995</v>
      </c>
      <c r="E16" s="79">
        <f t="shared" si="0"/>
        <v>1.0172331568342186E-2</v>
      </c>
      <c r="F16" s="79">
        <f t="shared" si="1"/>
        <v>9.9123413088937351E-3</v>
      </c>
      <c r="G16" s="79">
        <f t="shared" si="2"/>
        <v>1.0433147756780947E-2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</row>
    <row r="17" spans="1:19" ht="11.25" customHeight="1">
      <c r="A17" s="78">
        <v>2033</v>
      </c>
      <c r="B17" s="58">
        <v>1362230.2127330001</v>
      </c>
      <c r="C17" s="58">
        <v>681821.36577799998</v>
      </c>
      <c r="D17" s="58">
        <v>680408.84695499996</v>
      </c>
      <c r="E17" s="79">
        <f t="shared" si="0"/>
        <v>1.0324947421167519E-2</v>
      </c>
      <c r="F17" s="79">
        <f t="shared" si="1"/>
        <v>1.0031162490095724E-2</v>
      </c>
      <c r="G17" s="79">
        <f t="shared" si="2"/>
        <v>1.0619513732806007E-2</v>
      </c>
      <c r="H17" s="2"/>
      <c r="I17" s="2" t="s">
        <v>210</v>
      </c>
      <c r="J17" s="2"/>
      <c r="K17" s="2"/>
      <c r="L17" s="2"/>
      <c r="M17" s="2"/>
      <c r="N17" s="2"/>
      <c r="O17" s="2"/>
      <c r="P17" s="2"/>
      <c r="Q17" s="2"/>
      <c r="R17" s="2"/>
      <c r="S17" s="2"/>
    </row>
    <row r="18" spans="1:19" ht="11.25" customHeight="1">
      <c r="A18" s="78">
        <v>2034</v>
      </c>
      <c r="B18" s="58">
        <v>1376414.155821</v>
      </c>
      <c r="C18" s="58">
        <v>688703.55908499996</v>
      </c>
      <c r="D18" s="58">
        <v>687710.59673600004</v>
      </c>
      <c r="E18" s="79">
        <f t="shared" si="0"/>
        <v>1.0412295187274712E-2</v>
      </c>
      <c r="F18" s="79">
        <f t="shared" si="1"/>
        <v>1.0093836380658194E-2</v>
      </c>
      <c r="G18" s="79">
        <f t="shared" si="2"/>
        <v>1.0731415109719977E-2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</row>
    <row r="19" spans="1:19" ht="11.25" customHeight="1">
      <c r="A19" s="78">
        <v>2035</v>
      </c>
      <c r="B19" s="58">
        <v>1390670.7443609999</v>
      </c>
      <c r="C19" s="58">
        <v>695608.76754699997</v>
      </c>
      <c r="D19" s="58">
        <v>695061.97681400005</v>
      </c>
      <c r="E19" s="79">
        <f t="shared" si="0"/>
        <v>1.0357775295834593E-2</v>
      </c>
      <c r="F19" s="79">
        <f t="shared" si="1"/>
        <v>1.0026387073088783E-2</v>
      </c>
      <c r="G19" s="79">
        <f t="shared" si="2"/>
        <v>1.0689641998961497E-2</v>
      </c>
      <c r="H19" s="2"/>
      <c r="I19" s="31">
        <f>B19/B4-1</f>
        <v>0.14860281061223279</v>
      </c>
      <c r="J19" s="2"/>
      <c r="K19" s="2"/>
      <c r="L19" s="2"/>
      <c r="M19" s="2"/>
      <c r="N19" s="2"/>
      <c r="O19" s="2"/>
      <c r="P19" s="2"/>
      <c r="Q19" s="2"/>
      <c r="R19" s="2"/>
      <c r="S19" s="2"/>
    </row>
    <row r="20" spans="1:19" ht="11.25" customHeight="1">
      <c r="A20" s="271" t="s">
        <v>211</v>
      </c>
      <c r="B20" s="271"/>
      <c r="C20" s="271"/>
      <c r="D20" s="271"/>
      <c r="E20" s="271"/>
      <c r="F20" s="271"/>
      <c r="G20" s="271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</row>
    <row r="21" spans="1:19" ht="14.25" customHeight="1"/>
    <row r="22" spans="1:19" ht="14.25" customHeight="1"/>
    <row r="23" spans="1:19" ht="14.25" customHeight="1"/>
    <row r="24" spans="1:19" ht="14.25" customHeight="1"/>
    <row r="25" spans="1:19" ht="14.25" customHeight="1"/>
    <row r="26" spans="1:19" ht="14.25" customHeight="1"/>
    <row r="27" spans="1:19" ht="14.25" customHeight="1"/>
    <row r="28" spans="1:19" ht="14.25" customHeight="1"/>
    <row r="29" spans="1:19" ht="14.25" customHeight="1"/>
    <row r="30" spans="1:19" ht="14.25" customHeight="1"/>
    <row r="31" spans="1:19" ht="14.25" customHeight="1"/>
    <row r="32" spans="1:19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A1:G1"/>
    <mergeCell ref="A2:A3"/>
    <mergeCell ref="B2:D2"/>
    <mergeCell ref="E2:G2"/>
    <mergeCell ref="A20:G20"/>
  </mergeCells>
  <pageMargins left="0.75" right="0.75" top="1.39375" bottom="1.39375" header="0.51180555555555496" footer="0.51180555555555496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1</vt:i4>
      </vt:variant>
    </vt:vector>
  </HeadingPairs>
  <TitlesOfParts>
    <vt:vector size="40" baseType="lpstr">
      <vt:lpstr>Índex de quadres i gràfics</vt:lpstr>
      <vt:lpstr>Q1</vt:lpstr>
      <vt:lpstr>G1 </vt:lpstr>
      <vt:lpstr>Q2</vt:lpstr>
      <vt:lpstr>G2</vt:lpstr>
      <vt:lpstr>Q3</vt:lpstr>
      <vt:lpstr>Q4</vt:lpstr>
      <vt:lpstr>G3 </vt:lpstr>
      <vt:lpstr>Q5</vt:lpstr>
      <vt:lpstr>Q6</vt:lpstr>
      <vt:lpstr>G4</vt:lpstr>
      <vt:lpstr>Q7</vt:lpstr>
      <vt:lpstr>Q8</vt:lpstr>
      <vt:lpstr>Q9</vt:lpstr>
      <vt:lpstr>G5</vt:lpstr>
      <vt:lpstr>Q10</vt:lpstr>
      <vt:lpstr>G6</vt:lpstr>
      <vt:lpstr>Q11</vt:lpstr>
      <vt:lpstr>G7</vt:lpstr>
      <vt:lpstr>Q12</vt:lpstr>
      <vt:lpstr>G8</vt:lpstr>
      <vt:lpstr>Q13</vt:lpstr>
      <vt:lpstr>Q14</vt:lpstr>
      <vt:lpstr>Q15</vt:lpstr>
      <vt:lpstr>Q16</vt:lpstr>
      <vt:lpstr>Q17</vt:lpstr>
      <vt:lpstr>Q18</vt:lpstr>
      <vt:lpstr>G9</vt:lpstr>
      <vt:lpstr>Q19</vt:lpstr>
      <vt:lpstr>Q20 G10</vt:lpstr>
      <vt:lpstr>Q21</vt:lpstr>
      <vt:lpstr>G11</vt:lpstr>
      <vt:lpstr>G12</vt:lpstr>
      <vt:lpstr>QA1</vt:lpstr>
      <vt:lpstr>QA2 </vt:lpstr>
      <vt:lpstr>QA3 </vt:lpstr>
      <vt:lpstr>QA4</vt:lpstr>
      <vt:lpstr>QA5</vt:lpstr>
      <vt:lpstr>QA6</vt:lpstr>
      <vt:lpstr>'G6'!Z_33872EF9_D367_46A0_A560_CD157BE811B8_.wvu.FilterData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silvia</dc:creator>
  <dc:description/>
  <cp:lastModifiedBy>Maria Lourdes Calero Martínez</cp:lastModifiedBy>
  <cp:revision>3</cp:revision>
  <dcterms:created xsi:type="dcterms:W3CDTF">2009-05-28T15:10:58Z</dcterms:created>
  <dcterms:modified xsi:type="dcterms:W3CDTF">2021-11-04T13:48:59Z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