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xr:revisionPtr revIDLastSave="11" documentId="11_A7B7D4A48259E5129B5B5D5318D8D766EFC629C8" xr6:coauthVersionLast="47" xr6:coauthVersionMax="47" xr10:uidLastSave="{75C8195C-21B9-4AE1-B184-22B7D100B6AB}"/>
  <bookViews>
    <workbookView xWindow="0" yWindow="0" windowWidth="0" windowHeight="0" firstSheet="3" activeTab="2" xr2:uid="{00000000-000D-0000-FFFF-FFFF00000000}"/>
  </bookViews>
  <sheets>
    <sheet name="MODALITAT A" sheetId="1" r:id="rId1"/>
    <sheet name="MODALITAT B" sheetId="2" r:id="rId2"/>
    <sheet name="MODALITAT C" sheetId="3" r:id="rId3"/>
    <sheet name="MODALITAT D" sheetId="4" r:id="rId4"/>
    <sheet name="MODALITAT E" sheetId="5" r:id="rId5"/>
    <sheet name="MODALITAT F" sheetId="6" r:id="rId6"/>
  </sheets>
  <definedNames>
    <definedName name="_xlnm.Print_Area" localSheetId="0">'MODALITAT A'!$A$1:$K$65</definedName>
    <definedName name="_xlnm.Print_Area" localSheetId="1">'MODALITAT B'!$A$1:$K$65</definedName>
    <definedName name="_xlnm.Print_Area" localSheetId="2">'MODALITAT C'!$A$1:$K$65</definedName>
    <definedName name="_xlnm.Print_Area" localSheetId="3">'MODALITAT D'!$A$1:$K$65</definedName>
    <definedName name="_xlnm.Print_Area" localSheetId="4">'MODALITAT E'!$A$1:$K$65</definedName>
    <definedName name="_xlnm.Print_Area" localSheetId="5">'MODALITAT F'!$A$1:$K$65</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6" l="1"/>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G26" i="6"/>
  <c r="G25" i="6"/>
  <c r="K24" i="6"/>
  <c r="G24" i="6"/>
  <c r="K23" i="6"/>
  <c r="G23" i="6"/>
  <c r="K22" i="6"/>
  <c r="G22" i="6"/>
  <c r="K21" i="6"/>
  <c r="G21" i="6"/>
  <c r="K20" i="6"/>
  <c r="G20" i="6"/>
  <c r="K19" i="6"/>
  <c r="K26" i="6" s="1"/>
  <c r="G19" i="6"/>
  <c r="G60" i="6" s="1"/>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K22" i="5"/>
  <c r="G22" i="5"/>
  <c r="K21" i="5"/>
  <c r="G21" i="5"/>
  <c r="K20" i="5"/>
  <c r="G20" i="5"/>
  <c r="K19" i="5"/>
  <c r="K24" i="5" s="1"/>
  <c r="G19" i="5"/>
  <c r="G60" i="5" s="1"/>
  <c r="G58" i="4"/>
  <c r="G57" i="4"/>
  <c r="G56" i="4"/>
  <c r="G55" i="4"/>
  <c r="G54" i="4"/>
  <c r="G53" i="4"/>
  <c r="G52" i="4"/>
  <c r="G51" i="4"/>
  <c r="G50" i="4"/>
  <c r="G49" i="4"/>
  <c r="G48" i="4"/>
  <c r="G47" i="4"/>
  <c r="G46" i="4"/>
  <c r="G45" i="4"/>
  <c r="G44" i="4"/>
  <c r="G43" i="4"/>
  <c r="G42" i="4"/>
  <c r="G41" i="4"/>
  <c r="G40" i="4"/>
  <c r="G39" i="4"/>
  <c r="G38" i="4"/>
  <c r="G37" i="4"/>
  <c r="G36" i="4"/>
  <c r="G35" i="4"/>
  <c r="G34" i="4"/>
  <c r="G33" i="4"/>
  <c r="K32" i="4"/>
  <c r="G32" i="4"/>
  <c r="K31" i="4"/>
  <c r="G31" i="4"/>
  <c r="K30" i="4"/>
  <c r="G30" i="4"/>
  <c r="K29" i="4"/>
  <c r="G29" i="4"/>
  <c r="K28" i="4"/>
  <c r="G28" i="4"/>
  <c r="K27" i="4"/>
  <c r="G27" i="4"/>
  <c r="K26" i="4"/>
  <c r="G26" i="4"/>
  <c r="K25" i="4"/>
  <c r="G25" i="4"/>
  <c r="K24" i="4"/>
  <c r="G24" i="4"/>
  <c r="K23" i="4"/>
  <c r="G23" i="4"/>
  <c r="K22" i="4"/>
  <c r="G22" i="4"/>
  <c r="K21" i="4"/>
  <c r="G21" i="4"/>
  <c r="K20" i="4"/>
  <c r="G20" i="4"/>
  <c r="K19" i="4"/>
  <c r="K34" i="4" s="1"/>
  <c r="G19" i="4"/>
  <c r="G60" i="4" s="1"/>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K28" i="3"/>
  <c r="G28" i="3"/>
  <c r="K27" i="3"/>
  <c r="G27" i="3"/>
  <c r="K26" i="3"/>
  <c r="G26" i="3"/>
  <c r="K25" i="3"/>
  <c r="G25" i="3"/>
  <c r="K24" i="3"/>
  <c r="G24" i="3"/>
  <c r="K23" i="3"/>
  <c r="G23" i="3"/>
  <c r="K22" i="3"/>
  <c r="G22" i="3"/>
  <c r="K21" i="3"/>
  <c r="G21" i="3"/>
  <c r="K20" i="3"/>
  <c r="G20" i="3"/>
  <c r="K19" i="3"/>
  <c r="K30" i="3" s="1"/>
  <c r="G19" i="3"/>
  <c r="G60" i="3" s="1"/>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K28" i="2"/>
  <c r="G28" i="2"/>
  <c r="K27" i="2"/>
  <c r="G27" i="2"/>
  <c r="K26" i="2"/>
  <c r="G26" i="2"/>
  <c r="K25" i="2"/>
  <c r="G25" i="2"/>
  <c r="K24" i="2"/>
  <c r="G24" i="2"/>
  <c r="K23" i="2"/>
  <c r="G23" i="2"/>
  <c r="K22" i="2"/>
  <c r="G22" i="2"/>
  <c r="K21" i="2"/>
  <c r="G21" i="2"/>
  <c r="K20" i="2"/>
  <c r="G20" i="2"/>
  <c r="K19" i="2"/>
  <c r="K30" i="2" s="1"/>
  <c r="G19" i="2"/>
  <c r="G60" i="2" s="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K28" i="1"/>
  <c r="G28" i="1"/>
  <c r="K27" i="1"/>
  <c r="G27" i="1"/>
  <c r="K26" i="1"/>
  <c r="G26" i="1"/>
  <c r="K25" i="1"/>
  <c r="G25" i="1"/>
  <c r="K24" i="1"/>
  <c r="G24" i="1"/>
  <c r="K23" i="1"/>
  <c r="G23" i="1"/>
  <c r="K22" i="1"/>
  <c r="G22" i="1"/>
  <c r="K21" i="1"/>
  <c r="G21" i="1"/>
  <c r="K20" i="1"/>
  <c r="G20" i="1"/>
  <c r="K19" i="1"/>
  <c r="K30" i="1" s="1"/>
  <c r="G19" i="1"/>
  <c r="G60" i="1" s="1"/>
</calcChain>
</file>

<file path=xl/sharedStrings.xml><?xml version="1.0" encoding="utf-8"?>
<sst xmlns="http://schemas.openxmlformats.org/spreadsheetml/2006/main" count="145" uniqueCount="61">
  <si>
    <t>PRESSUPOST (model 2)</t>
  </si>
  <si>
    <t>Convocatòria de subvencions per donar suport a projectes culturals per a l’any 2026</t>
  </si>
  <si>
    <t>Modalitat A: Arts escèniques</t>
  </si>
  <si>
    <t>Nom de la persona sol·licitant:</t>
  </si>
  <si>
    <t>Títol del projecte cultural:</t>
  </si>
  <si>
    <t>Tipus de despesa</t>
  </si>
  <si>
    <t>Concepte</t>
  </si>
  <si>
    <t>Emissor</t>
  </si>
  <si>
    <t>Import sense IVA</t>
  </si>
  <si>
    <t>% Imputació</t>
  </si>
  <si>
    <t>Import imputable</t>
  </si>
  <si>
    <t>Observacions</t>
  </si>
  <si>
    <t>Text</t>
  </si>
  <si>
    <t>Música</t>
  </si>
  <si>
    <t>Personal artístic</t>
  </si>
  <si>
    <t>Assaig actors</t>
  </si>
  <si>
    <t>Assaig intèrprets</t>
  </si>
  <si>
    <t>Assaig personal tècnic</t>
  </si>
  <si>
    <t>Escenografia i vestuari</t>
  </si>
  <si>
    <t>Infraestructura</t>
  </si>
  <si>
    <t>Publicitat</t>
  </si>
  <si>
    <t>Altres despeses</t>
  </si>
  <si>
    <t>TOTAL</t>
  </si>
  <si>
    <t>* Només es poden emplenar les caselles en gris</t>
  </si>
  <si>
    <t>Modalitat B: Música</t>
  </si>
  <si>
    <t>Drets d’autor</t>
  </si>
  <si>
    <t>Estudis de gravació</t>
  </si>
  <si>
    <t>Músics</t>
  </si>
  <si>
    <t>Elaboració de màsters</t>
  </si>
  <si>
    <t>Desplaçaments</t>
  </si>
  <si>
    <t>Disseny gràfic</t>
  </si>
  <si>
    <t>Fabricació</t>
  </si>
  <si>
    <t>Transport</t>
  </si>
  <si>
    <t>Altres</t>
  </si>
  <si>
    <t>Modalitat C: Arts visuals</t>
  </si>
  <si>
    <t>Producció de l’exposició</t>
  </si>
  <si>
    <t>Muntatge i desmuntatge</t>
  </si>
  <si>
    <t>Assegurances</t>
  </si>
  <si>
    <t>Lloguer de l’espai expositiu</t>
  </si>
  <si>
    <t>Desplaçament i allotjament</t>
  </si>
  <si>
    <t>Comissariat </t>
  </si>
  <si>
    <t>Despeses generals</t>
  </si>
  <si>
    <t>Modalitat D: Món editorial, llibres i jocs de taula</t>
  </si>
  <si>
    <t>Original</t>
  </si>
  <si>
    <t>Cessió i/o compra de drets</t>
  </si>
  <si>
    <t>Creació imatges</t>
  </si>
  <si>
    <t>Creació d’imatges i/o il·lustracions</t>
  </si>
  <si>
    <t>Traducció</t>
  </si>
  <si>
    <t>Correcció</t>
  </si>
  <si>
    <t>Producció</t>
  </si>
  <si>
    <t>Maquetació</t>
  </si>
  <si>
    <t>Revisions</t>
  </si>
  <si>
    <t>Impressions</t>
  </si>
  <si>
    <t>Enquadernació</t>
  </si>
  <si>
    <t>Distribució</t>
  </si>
  <si>
    <t>Modalitat E: Pòdcasts</t>
  </si>
  <si>
    <t>Lloguer de material tècnic</t>
  </si>
  <si>
    <t>Retribucions</t>
  </si>
  <si>
    <t>Modalitat F: Programació cultural</t>
  </si>
  <si>
    <t>Despeses de producció</t>
  </si>
  <si>
    <t>Material tècnic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</si>
</sst>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Red]\(#,##0.00\ &quot;€&quot;\);\-"/>
  </numFmts>
  <fonts count="9">
    <font>
      <sz val="11"/>
      <color theme="1"/>
      <name val="Calibri"/>
      <family val="2"/>
      <scheme val="minor"/>
    </font>
    <font>
      <sz val="10"/>
      <color rgb="FF000000"/>
      <name val="Noto Sans"/>
    </font>
    <font>
      <b/>
      <sz val="12"/>
      <color rgb="FF000000"/>
      <name val="Noto Sans"/>
    </font>
    <font>
      <b/>
      <sz val="20"/>
      <color rgb="FF000000"/>
      <name val="Noto Sans"/>
    </font>
    <font>
      <i/>
      <sz val="18"/>
      <color rgb="FF000000"/>
      <name val="Noto Sans"/>
    </font>
    <font>
      <b/>
      <sz val="16"/>
      <color rgb="FF000000"/>
      <name val="Noto Sans"/>
    </font>
    <font>
      <b/>
      <sz val="10"/>
      <color rgb="FF000000"/>
      <name val="Noto Sans"/>
    </font>
    <font>
      <b/>
      <sz val="11"/>
      <color rgb="FF000000"/>
      <name val="Noto Sans"/>
    </font>
    <font>
      <i/>
      <sz val="10"/>
      <color rgb="FF000000"/>
      <name val="Noto Sans"/>
    </font>
  </fonts>
  <fills count="3">
    <fill>
      <patternFill patternType="none"/>
    </fill>
    <fill>
      <patternFill patternType="gray125"/>
    </fill>
    <fill>
      <patternFill patternType="solid">
        <fgColor rgb="FFCCCCCC"/>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41">
    <xf numFmtId="0" fontId="0" fillId="0" borderId="0" xfId="0"/>
    <xf numFmtId="0" fontId="3" fillId="0" borderId="0" xfId="0" applyFont="1"/>
    <xf numFmtId="0" fontId="4" fillId="0" borderId="0" xfId="0" applyFont="1"/>
    <xf numFmtId="0" fontId="2" fillId="0" borderId="0" xfId="0" applyFont="1"/>
    <xf numFmtId="0" fontId="5" fillId="0" borderId="0" xfId="0" applyFont="1"/>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1" fillId="0" borderId="1" xfId="0" applyFont="1" applyBorder="1"/>
    <xf numFmtId="0" fontId="1" fillId="2" borderId="1" xfId="0" applyFont="1" applyFill="1" applyBorder="1"/>
    <xf numFmtId="164" fontId="1" fillId="2" borderId="1" xfId="0" applyNumberFormat="1" applyFont="1" applyFill="1" applyBorder="1"/>
    <xf numFmtId="0" fontId="1" fillId="0" borderId="2" xfId="0" applyFont="1" applyBorder="1"/>
    <xf numFmtId="0" fontId="1" fillId="0" borderId="3" xfId="0" applyFont="1" applyBorder="1"/>
    <xf numFmtId="164" fontId="1" fillId="0" borderId="4" xfId="0" applyNumberFormat="1" applyFont="1" applyBorder="1"/>
    <xf numFmtId="0" fontId="1" fillId="0" borderId="4" xfId="0" applyFont="1" applyBorder="1"/>
    <xf numFmtId="0" fontId="6" fillId="0" borderId="5" xfId="0" applyFont="1" applyBorder="1"/>
    <xf numFmtId="164" fontId="6" fillId="0" borderId="6" xfId="0" applyNumberFormat="1" applyFont="1" applyBorder="1"/>
    <xf numFmtId="164" fontId="6" fillId="0" borderId="1" xfId="0" applyNumberFormat="1" applyFont="1" applyBorder="1"/>
    <xf numFmtId="0" fontId="8" fillId="0" borderId="0" xfId="0" applyFont="1"/>
    <xf numFmtId="0" fontId="1" fillId="0" borderId="3" xfId="0" applyFont="1" applyBorder="1" applyAlignment="1">
      <alignment wrapText="1"/>
    </xf>
    <xf numFmtId="0" fontId="1" fillId="0" borderId="1" xfId="0" applyFont="1" applyBorder="1" applyAlignment="1">
      <alignment horizontal="right"/>
    </xf>
    <xf numFmtId="0" fontId="1" fillId="0" borderId="2" xfId="0" applyFont="1" applyBorder="1" applyAlignment="1">
      <alignment horizontal="left" vertical="center"/>
    </xf>
    <xf numFmtId="0" fontId="1" fillId="0" borderId="2" xfId="0" applyFont="1" applyBorder="1" applyAlignment="1">
      <alignment wrapText="1"/>
    </xf>
    <xf numFmtId="10" fontId="1" fillId="2" borderId="1" xfId="0" applyNumberFormat="1" applyFont="1" applyFill="1" applyBorder="1"/>
    <xf numFmtId="164" fontId="1" fillId="0" borderId="1" xfId="0" applyNumberFormat="1" applyFont="1" applyBorder="1"/>
    <xf numFmtId="0" fontId="6" fillId="0" borderId="9" xfId="0" applyFont="1" applyBorder="1" applyAlignment="1">
      <alignment horizontal="right"/>
    </xf>
    <xf numFmtId="0" fontId="0" fillId="0" borderId="9" xfId="0" applyBorder="1"/>
    <xf numFmtId="164" fontId="6" fillId="0" borderId="9" xfId="0" applyNumberFormat="1" applyFont="1" applyBorder="1"/>
    <xf numFmtId="164" fontId="6" fillId="0" borderId="1" xfId="0" applyNumberFormat="1" applyFont="1" applyBorder="1" applyAlignment="1">
      <alignment horizontal="right"/>
    </xf>
    <xf numFmtId="0" fontId="1" fillId="0" borderId="9" xfId="0" applyFont="1" applyBorder="1"/>
    <xf numFmtId="0" fontId="2" fillId="0" borderId="9" xfId="0" applyFont="1" applyBorder="1" applyAlignment="1">
      <alignment vertical="center"/>
    </xf>
    <xf numFmtId="0" fontId="1" fillId="0" borderId="9" xfId="0" applyFont="1" applyBorder="1" applyAlignment="1">
      <alignment vertical="center" wrapText="1"/>
    </xf>
    <xf numFmtId="0" fontId="1" fillId="0" borderId="9" xfId="0" applyFont="1" applyBorder="1" applyAlignment="1">
      <alignment vertical="center"/>
    </xf>
    <xf numFmtId="0" fontId="1" fillId="0" borderId="9" xfId="0" applyFont="1" applyBorder="1" applyAlignment="1">
      <alignment horizontal="center" vertical="center"/>
    </xf>
    <xf numFmtId="0" fontId="0" fillId="0" borderId="9" xfId="0" applyBorder="1" applyAlignment="1">
      <alignment horizontal="center" vertical="center"/>
    </xf>
    <xf numFmtId="164" fontId="1" fillId="0" borderId="7" xfId="0" applyNumberFormat="1" applyFont="1" applyBorder="1"/>
    <xf numFmtId="164" fontId="1" fillId="0" borderId="9" xfId="0" applyNumberFormat="1" applyFont="1" applyBorder="1"/>
    <xf numFmtId="164" fontId="1" fillId="0" borderId="7" xfId="0" applyNumberFormat="1" applyFont="1" applyBorder="1" applyAlignment="1">
      <alignment horizontal="right" vertical="center"/>
    </xf>
    <xf numFmtId="10" fontId="1" fillId="0" borderId="9" xfId="0" applyNumberFormat="1" applyFont="1" applyBorder="1"/>
    <xf numFmtId="0" fontId="1" fillId="2" borderId="1" xfId="0" applyFont="1" applyFill="1" applyBorder="1" applyAlignment="1">
      <alignment horizontal="center" vertical="center"/>
    </xf>
    <xf numFmtId="0" fontId="6" fillId="0" borderId="1" xfId="0" applyFont="1" applyBorder="1" applyAlignment="1">
      <alignment vertical="center"/>
    </xf>
    <xf numFmtId="0" fontId="0" fillId="0" borderId="8"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442080</xdr:colOff>
      <xdr:row>0</xdr:row>
      <xdr:rowOff>175680</xdr:rowOff>
    </xdr:from>
    <xdr:ext cx="4900000" cy="871732"/>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4"/>
  <sheetViews>
    <sheetView showGridLines="0" zoomScale="75" workbookViewId="0"/>
  </sheetViews>
  <sheetFormatPr defaultRowHeight="15"/>
  <cols>
    <col min="1" max="1" width="7" customWidth="1"/>
    <col min="2" max="2" width="20.42578125" customWidth="1"/>
    <col min="3" max="3" width="33.85546875" customWidth="1"/>
    <col min="4" max="4" width="21.7109375" customWidth="1"/>
    <col min="5" max="5" width="18.42578125" customWidth="1"/>
    <col min="6" max="6" width="17.85546875" customWidth="1"/>
    <col min="7" max="7" width="18.42578125" customWidth="1"/>
    <col min="8" max="8" width="31.140625" customWidth="1"/>
    <col min="9" max="9" width="10.28515625" customWidth="1"/>
    <col min="10" max="10" width="22.7109375" customWidth="1"/>
    <col min="11" max="11" width="13.5703125" customWidth="1"/>
    <col min="12" max="14" width="10.28515625" customWidth="1"/>
  </cols>
  <sheetData>
    <row r="1" spans="1:11" ht="12.75" customHeight="1">
      <c r="A1" s="28"/>
      <c r="B1" s="28"/>
      <c r="C1" s="28"/>
      <c r="D1" s="28"/>
      <c r="E1" s="28"/>
    </row>
    <row r="2" spans="1:11" ht="17.100000000000001" customHeight="1">
      <c r="A2" s="28"/>
      <c r="B2" s="29"/>
      <c r="C2" s="30"/>
      <c r="D2" s="31"/>
    </row>
    <row r="3" spans="1:11" ht="24.4" customHeight="1">
      <c r="A3" s="28"/>
      <c r="B3" s="29"/>
      <c r="C3" s="30"/>
      <c r="D3" s="31"/>
      <c r="E3" s="1"/>
    </row>
    <row r="4" spans="1:11" ht="22.15" customHeight="1">
      <c r="A4" s="28"/>
      <c r="B4" s="29"/>
      <c r="C4" s="30"/>
      <c r="D4" s="31"/>
      <c r="E4" s="2"/>
    </row>
    <row r="5" spans="1:11" ht="17.100000000000001" customHeight="1">
      <c r="A5" s="28"/>
      <c r="B5" s="29"/>
      <c r="C5" s="30"/>
      <c r="D5" s="31"/>
      <c r="E5" s="31"/>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2</v>
      </c>
    </row>
    <row r="12" spans="1:11" ht="12.75" customHeight="1"/>
    <row r="13" spans="1:11" ht="12.75" customHeight="1"/>
    <row r="14" spans="1:11" ht="18.399999999999999" customHeight="1">
      <c r="A14" s="39" t="s">
        <v>3</v>
      </c>
      <c r="B14" s="40"/>
      <c r="C14" s="38"/>
      <c r="D14" s="40"/>
      <c r="E14" s="31"/>
      <c r="F14" s="31"/>
      <c r="G14" s="31"/>
      <c r="H14" s="31"/>
      <c r="I14" s="31"/>
      <c r="J14" s="31"/>
      <c r="K14" s="31"/>
    </row>
    <row r="15" spans="1:11" ht="18.399999999999999" customHeight="1">
      <c r="A15" s="39" t="s">
        <v>4</v>
      </c>
      <c r="B15" s="40"/>
      <c r="C15" s="38"/>
      <c r="D15" s="40"/>
      <c r="E15" s="31"/>
      <c r="F15" s="31"/>
      <c r="G15" s="31"/>
      <c r="H15" s="31"/>
      <c r="I15" s="31"/>
      <c r="J15" s="31"/>
      <c r="K15" s="31"/>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2"/>
      <c r="J18" s="33"/>
      <c r="K18" s="33"/>
    </row>
    <row r="19" spans="1:11" ht="12.75" customHeight="1">
      <c r="A19" s="7">
        <v>1</v>
      </c>
      <c r="B19" s="8"/>
      <c r="C19" s="8"/>
      <c r="D19" s="8"/>
      <c r="E19" s="9"/>
      <c r="F19" s="22"/>
      <c r="G19" s="23" t="str">
        <f>IF(OR(E19="",F19=""),"",E19*F19)</f>
        <v/>
      </c>
      <c r="H19" s="8"/>
      <c r="J19" s="10" t="s">
        <v>12</v>
      </c>
      <c r="K19" s="34">
        <f>SUMIF(B19:B58,"Text*",G19:G58)</f>
        <v>0</v>
      </c>
    </row>
    <row r="20" spans="1:11" ht="12.75" customHeight="1">
      <c r="A20" s="7">
        <v>2</v>
      </c>
      <c r="B20" s="8"/>
      <c r="C20" s="8"/>
      <c r="D20" s="8"/>
      <c r="E20" s="9"/>
      <c r="F20" s="22"/>
      <c r="G20" s="23" t="str">
        <f>IF(OR(E20="",F20=""),"",E20*F20)</f>
        <v/>
      </c>
      <c r="H20" s="8"/>
      <c r="J20" s="11" t="s">
        <v>13</v>
      </c>
      <c r="K20" s="12">
        <f>SUMIF(B19:B58,"Música*",G19:G58)</f>
        <v>0</v>
      </c>
    </row>
    <row r="21" spans="1:11" ht="12.75" customHeight="1">
      <c r="A21" s="7">
        <v>3</v>
      </c>
      <c r="B21" s="8"/>
      <c r="C21" s="8"/>
      <c r="D21" s="8"/>
      <c r="E21" s="9"/>
      <c r="F21" s="22"/>
      <c r="G21" s="23" t="str">
        <f>IF(OR(E21="",F21=""),"",E21*F21)</f>
        <v/>
      </c>
      <c r="H21" s="8"/>
      <c r="J21" s="11" t="s">
        <v>14</v>
      </c>
      <c r="K21" s="12">
        <f>SUMIF(B19:B58,"Personal artístic*",G19:G58)</f>
        <v>0</v>
      </c>
    </row>
    <row r="22" spans="1:11" ht="12.75" customHeight="1">
      <c r="A22" s="7">
        <v>4</v>
      </c>
      <c r="B22" s="8"/>
      <c r="C22" s="8"/>
      <c r="D22" s="8"/>
      <c r="E22" s="9"/>
      <c r="F22" s="22"/>
      <c r="G22" s="23" t="str">
        <f>IF(OR(E22="",F22=""),"",E22*F22)</f>
        <v/>
      </c>
      <c r="H22" s="8"/>
      <c r="J22" s="11" t="s">
        <v>15</v>
      </c>
      <c r="K22" s="12">
        <f>SUMIF(B19:B58,"Assaig actors*",G19:G58)</f>
        <v>0</v>
      </c>
    </row>
    <row r="23" spans="1:11" ht="12.75" customHeight="1">
      <c r="A23" s="7">
        <v>5</v>
      </c>
      <c r="B23" s="8"/>
      <c r="C23" s="8"/>
      <c r="D23" s="8"/>
      <c r="E23" s="9"/>
      <c r="F23" s="22"/>
      <c r="G23" s="23" t="str">
        <f>IF(OR(E23="",F23=""),"",E23*F23)</f>
        <v/>
      </c>
      <c r="H23" s="8"/>
      <c r="J23" s="11" t="s">
        <v>16</v>
      </c>
      <c r="K23" s="12">
        <f>SUMIF(B19:B58,"Assaig intèrprets*",G19:G58)</f>
        <v>0</v>
      </c>
    </row>
    <row r="24" spans="1:11" ht="12.75" customHeight="1">
      <c r="A24" s="7">
        <v>6</v>
      </c>
      <c r="B24" s="8"/>
      <c r="C24" s="8"/>
      <c r="D24" s="8"/>
      <c r="E24" s="9"/>
      <c r="F24" s="22"/>
      <c r="G24" s="23" t="str">
        <f>IF(OR(E24="",F24=""),"",E24*F24)</f>
        <v/>
      </c>
      <c r="H24" s="8"/>
      <c r="J24" s="11" t="s">
        <v>17</v>
      </c>
      <c r="K24" s="12">
        <f>SUMIF(B19:B58,"Assaig personal tècnic*",G19:G58)</f>
        <v>0</v>
      </c>
    </row>
    <row r="25" spans="1:11" ht="12.75" customHeight="1">
      <c r="A25" s="7">
        <v>7</v>
      </c>
      <c r="B25" s="8"/>
      <c r="C25" s="8"/>
      <c r="D25" s="8"/>
      <c r="E25" s="9"/>
      <c r="F25" s="22"/>
      <c r="G25" s="23" t="str">
        <f>IF(OR(E25="",F25=""),"",E25*F25)</f>
        <v/>
      </c>
      <c r="H25" s="8"/>
      <c r="J25" s="11" t="s">
        <v>18</v>
      </c>
      <c r="K25" s="12">
        <f>SUMIF(B19:B58,"Escenografia i vestuari*",G19:G58)</f>
        <v>0</v>
      </c>
    </row>
    <row r="26" spans="1:11" ht="12.75" customHeight="1">
      <c r="A26" s="7">
        <v>8</v>
      </c>
      <c r="B26" s="8"/>
      <c r="C26" s="8"/>
      <c r="D26" s="8"/>
      <c r="E26" s="9"/>
      <c r="F26" s="22"/>
      <c r="G26" s="23" t="str">
        <f>IF(OR(E26="",F26=""),"",E26*F26)</f>
        <v/>
      </c>
      <c r="H26" s="8"/>
      <c r="J26" s="11" t="s">
        <v>19</v>
      </c>
      <c r="K26" s="12">
        <f>SUMIF(B19:B58,"Infraestructura*",G19:G58)</f>
        <v>0</v>
      </c>
    </row>
    <row r="27" spans="1:11" ht="12.75" customHeight="1">
      <c r="A27" s="7">
        <v>9</v>
      </c>
      <c r="B27" s="8"/>
      <c r="C27" s="8"/>
      <c r="D27" s="8"/>
      <c r="E27" s="9"/>
      <c r="F27" s="22"/>
      <c r="G27" s="23" t="str">
        <f>IF(OR(E27="",F27=""),"",E27*F27)</f>
        <v/>
      </c>
      <c r="H27" s="8"/>
      <c r="J27" s="11" t="s">
        <v>20</v>
      </c>
      <c r="K27" s="12">
        <f>SUMIF(B19:B58,"Publicitat*",G19:G58)</f>
        <v>0</v>
      </c>
    </row>
    <row r="28" spans="1:11" ht="12.75" customHeight="1">
      <c r="A28" s="7">
        <v>10</v>
      </c>
      <c r="B28" s="8"/>
      <c r="C28" s="8"/>
      <c r="D28" s="8"/>
      <c r="E28" s="9"/>
      <c r="F28" s="22"/>
      <c r="G28" s="23" t="str">
        <f>IF(OR(E28="",F28=""),"",E28*F28)</f>
        <v/>
      </c>
      <c r="H28" s="8"/>
      <c r="J28" s="11" t="s">
        <v>21</v>
      </c>
      <c r="K28" s="12">
        <f>SUMIF(B19:B58,"Altres*",G19:G58)</f>
        <v>0</v>
      </c>
    </row>
    <row r="29" spans="1:11" ht="12.75" customHeight="1">
      <c r="A29" s="7">
        <v>11</v>
      </c>
      <c r="B29" s="8"/>
      <c r="C29" s="8"/>
      <c r="D29" s="8"/>
      <c r="E29" s="9"/>
      <c r="F29" s="22"/>
      <c r="G29" s="23" t="str">
        <f>IF(OR(E29="",F29=""),"",E29*F29)</f>
        <v/>
      </c>
      <c r="H29" s="8"/>
      <c r="J29" s="11"/>
      <c r="K29" s="13"/>
    </row>
    <row r="30" spans="1:11" ht="12.75" customHeight="1">
      <c r="A30" s="7">
        <v>12</v>
      </c>
      <c r="B30" s="8"/>
      <c r="C30" s="8"/>
      <c r="D30" s="8"/>
      <c r="E30" s="9"/>
      <c r="F30" s="22"/>
      <c r="G30" s="23" t="str">
        <f>IF(OR(E30="",F30=""),"",E30*F30)</f>
        <v/>
      </c>
      <c r="H30" s="8"/>
      <c r="J30" s="14" t="s">
        <v>22</v>
      </c>
      <c r="K30" s="15">
        <f>SUM(K19:K28)</f>
        <v>0</v>
      </c>
    </row>
    <row r="31" spans="1:11" ht="12.75" customHeight="1">
      <c r="A31" s="7">
        <v>13</v>
      </c>
      <c r="B31" s="8"/>
      <c r="C31" s="8"/>
      <c r="D31" s="8"/>
      <c r="E31" s="9"/>
      <c r="F31" s="22"/>
      <c r="G31" s="23" t="str">
        <f>IF(OR(E31="",F31=""),"",E31*F31)</f>
        <v/>
      </c>
      <c r="H31" s="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f>SUM(G19:G58)</f>
        <v>0</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000-000000000000}">
      <formula1>"Text,Música,Personal artístic,Assaig actors,Assaig intèrprets,Assaig personal tècnic,Escenografia i vestuari,Infraestructura,Publicitat,Altres"</formula1>
    </dataValidation>
    <dataValidation type="decimal" allowBlank="1" showErrorMessage="1" errorTitle="% Imputació" error="Introduïu un percentatge entre 0 % i 100 %." sqref="F19:F58" xr:uid="{00000000-0002-0000-0000-000001000000}">
      <formula1>0</formula1>
      <formula2>1</formula2>
    </dataValidation>
  </dataValidations>
  <printOptions horizontalCentered="1"/>
  <pageMargins left="0.75" right="0.75" top="1" bottom="1" header="0.5" footer="0.5"/>
  <pageSetup paperSize="8"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4"/>
  <sheetViews>
    <sheetView showGridLines="0" zoomScale="75" workbookViewId="0"/>
  </sheetViews>
  <sheetFormatPr defaultRowHeight="15"/>
  <cols>
    <col min="1" max="1" width="7" customWidth="1"/>
    <col min="2" max="2" width="20.42578125" customWidth="1"/>
    <col min="3" max="3" width="33.85546875" customWidth="1"/>
    <col min="4" max="4" width="21.7109375" customWidth="1"/>
    <col min="5" max="5" width="18.42578125" customWidth="1"/>
    <col min="6" max="6" width="17.85546875" customWidth="1"/>
    <col min="7" max="7" width="18.42578125" customWidth="1"/>
    <col min="8" max="8" width="31.140625" customWidth="1"/>
    <col min="9" max="9" width="10.28515625" customWidth="1"/>
    <col min="10" max="10" width="28.140625" customWidth="1"/>
    <col min="11" max="11" width="13.5703125" customWidth="1"/>
    <col min="12" max="14" width="10.28515625" customWidth="1"/>
  </cols>
  <sheetData>
    <row r="1" spans="1:11" ht="12.75" customHeight="1">
      <c r="A1" s="28"/>
      <c r="B1" s="28"/>
      <c r="C1" s="28"/>
      <c r="D1" s="28"/>
      <c r="E1" s="28"/>
    </row>
    <row r="2" spans="1:11" ht="17.100000000000001" customHeight="1">
      <c r="A2" s="28"/>
      <c r="B2" s="29"/>
      <c r="C2" s="30"/>
      <c r="D2" s="31"/>
    </row>
    <row r="3" spans="1:11" ht="24.4" customHeight="1">
      <c r="A3" s="28"/>
      <c r="B3" s="29"/>
      <c r="C3" s="30"/>
      <c r="D3" s="31"/>
      <c r="E3" s="1"/>
    </row>
    <row r="4" spans="1:11" ht="22.15" customHeight="1">
      <c r="A4" s="28"/>
      <c r="B4" s="29"/>
      <c r="C4" s="30"/>
      <c r="D4" s="31"/>
      <c r="E4" s="2"/>
    </row>
    <row r="5" spans="1:11" ht="17.100000000000001" customHeight="1">
      <c r="A5" s="28"/>
      <c r="B5" s="29"/>
      <c r="C5" s="30"/>
      <c r="D5" s="31"/>
      <c r="E5" s="31"/>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24</v>
      </c>
    </row>
    <row r="12" spans="1:11" ht="12.75" customHeight="1"/>
    <row r="13" spans="1:11" ht="12.75" customHeight="1"/>
    <row r="14" spans="1:11" ht="18.399999999999999" customHeight="1">
      <c r="A14" s="39" t="s">
        <v>3</v>
      </c>
      <c r="B14" s="40"/>
      <c r="C14" s="38"/>
      <c r="D14" s="40"/>
      <c r="E14" s="31"/>
      <c r="F14" s="31"/>
      <c r="G14" s="31"/>
      <c r="H14" s="31"/>
      <c r="I14" s="31"/>
      <c r="J14" s="31"/>
      <c r="K14" s="31"/>
    </row>
    <row r="15" spans="1:11" ht="18.399999999999999" customHeight="1">
      <c r="A15" s="39" t="s">
        <v>4</v>
      </c>
      <c r="B15" s="40"/>
      <c r="C15" s="38"/>
      <c r="D15" s="40"/>
      <c r="E15" s="31"/>
      <c r="F15" s="31"/>
      <c r="G15" s="31"/>
      <c r="H15" s="31"/>
      <c r="I15" s="31"/>
      <c r="J15" s="31"/>
      <c r="K15" s="31"/>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2"/>
      <c r="J18" s="32"/>
      <c r="K18" s="32"/>
    </row>
    <row r="19" spans="1:11" ht="12.75" customHeight="1">
      <c r="A19" s="7">
        <v>1</v>
      </c>
      <c r="B19" s="8"/>
      <c r="C19" s="8"/>
      <c r="D19" s="8"/>
      <c r="E19" s="9"/>
      <c r="F19" s="22"/>
      <c r="G19" s="23" t="str">
        <f>IF(OR(E19="",F19=""),"",E19*F19)</f>
        <v/>
      </c>
      <c r="H19" s="8"/>
      <c r="J19" s="10" t="s">
        <v>25</v>
      </c>
      <c r="K19" s="34">
        <f>SUMIF(B19:B58,"Drets autor*",G19:G58)</f>
        <v>0</v>
      </c>
    </row>
    <row r="20" spans="1:11" ht="12.75" customHeight="1">
      <c r="A20" s="7">
        <v>2</v>
      </c>
      <c r="B20" s="8"/>
      <c r="C20" s="8"/>
      <c r="D20" s="8"/>
      <c r="E20" s="9"/>
      <c r="F20" s="22"/>
      <c r="G20" s="23" t="str">
        <f>IF(OR(E20="",F20=""),"",E20*F20)</f>
        <v/>
      </c>
      <c r="H20" s="8"/>
      <c r="J20" s="11" t="s">
        <v>26</v>
      </c>
      <c r="K20" s="12">
        <f>SUMIF(B19:B58,"Estudis de gravació*",G19:G58)</f>
        <v>0</v>
      </c>
    </row>
    <row r="21" spans="1:11" ht="12.75" customHeight="1">
      <c r="A21" s="7">
        <v>3</v>
      </c>
      <c r="B21" s="8"/>
      <c r="C21" s="8"/>
      <c r="D21" s="8"/>
      <c r="E21" s="9"/>
      <c r="F21" s="22"/>
      <c r="G21" s="23" t="str">
        <f>IF(OR(E21="",F21=""),"",E21*F21)</f>
        <v/>
      </c>
      <c r="H21" s="8"/>
      <c r="J21" s="11" t="s">
        <v>27</v>
      </c>
      <c r="K21" s="12">
        <f>SUMIF(B19:B58,"Músics*",G19:G58)</f>
        <v>0</v>
      </c>
    </row>
    <row r="22" spans="1:11" ht="12.75" customHeight="1">
      <c r="A22" s="7">
        <v>4</v>
      </c>
      <c r="B22" s="8"/>
      <c r="C22" s="8"/>
      <c r="D22" s="8"/>
      <c r="E22" s="9"/>
      <c r="F22" s="22"/>
      <c r="G22" s="23" t="str">
        <f>IF(OR(E22="",F22=""),"",E22*F22)</f>
        <v/>
      </c>
      <c r="H22" s="8"/>
      <c r="J22" s="11" t="s">
        <v>28</v>
      </c>
      <c r="K22" s="12">
        <f>SUMIF(B19:B58,"Elaboració màsters*",G19:G58)</f>
        <v>0</v>
      </c>
    </row>
    <row r="23" spans="1:11" ht="12.75" customHeight="1">
      <c r="A23" s="7">
        <v>5</v>
      </c>
      <c r="B23" s="8"/>
      <c r="C23" s="8"/>
      <c r="D23" s="8"/>
      <c r="E23" s="9"/>
      <c r="F23" s="22"/>
      <c r="G23" s="23" t="str">
        <f>IF(OR(E23="",F23=""),"",E23*F23)</f>
        <v/>
      </c>
      <c r="H23" s="8"/>
      <c r="J23" s="11" t="s">
        <v>29</v>
      </c>
      <c r="K23" s="12">
        <f>SUMIF(B19:B58,"Desplaçaments*",G19:G58)</f>
        <v>0</v>
      </c>
    </row>
    <row r="24" spans="1:11" ht="12.75" customHeight="1">
      <c r="A24" s="7">
        <v>6</v>
      </c>
      <c r="B24" s="8"/>
      <c r="C24" s="8"/>
      <c r="D24" s="8"/>
      <c r="E24" s="9"/>
      <c r="F24" s="22"/>
      <c r="G24" s="23" t="str">
        <f>IF(OR(E24="",F24=""),"",E24*F24)</f>
        <v/>
      </c>
      <c r="H24" s="8"/>
      <c r="J24" s="11" t="s">
        <v>30</v>
      </c>
      <c r="K24" s="12">
        <f>SUMIF(B19:B58,"Disseny gràfic*",G19:G58)</f>
        <v>0</v>
      </c>
    </row>
    <row r="25" spans="1:11" ht="12.75" customHeight="1">
      <c r="A25" s="7">
        <v>7</v>
      </c>
      <c r="B25" s="8"/>
      <c r="C25" s="8"/>
      <c r="D25" s="8"/>
      <c r="E25" s="9"/>
      <c r="F25" s="22"/>
      <c r="G25" s="23" t="str">
        <f>IF(OR(E25="",F25=""),"",E25*F25)</f>
        <v/>
      </c>
      <c r="H25" s="8"/>
      <c r="J25" s="11" t="s">
        <v>31</v>
      </c>
      <c r="K25" s="12">
        <f>SUMIF(B19:B58,"Fabricació*",G19:G58)</f>
        <v>0</v>
      </c>
    </row>
    <row r="26" spans="1:11" ht="12.75" customHeight="1">
      <c r="A26" s="7">
        <v>8</v>
      </c>
      <c r="B26" s="8"/>
      <c r="C26" s="8"/>
      <c r="D26" s="8"/>
      <c r="E26" s="9"/>
      <c r="F26" s="22"/>
      <c r="G26" s="23" t="str">
        <f>IF(OR(E26="",F26=""),"",E26*F26)</f>
        <v/>
      </c>
      <c r="H26" s="8"/>
      <c r="J26" s="11" t="s">
        <v>32</v>
      </c>
      <c r="K26" s="12">
        <f>SUMIF(B19:B58,"Transport*",G19:G58)</f>
        <v>0</v>
      </c>
    </row>
    <row r="27" spans="1:11" ht="12.75" customHeight="1">
      <c r="A27" s="7">
        <v>9</v>
      </c>
      <c r="B27" s="8"/>
      <c r="C27" s="8"/>
      <c r="D27" s="8"/>
      <c r="E27" s="9"/>
      <c r="F27" s="22"/>
      <c r="G27" s="23" t="str">
        <f>IF(OR(E27="",F27=""),"",E27*F27)</f>
        <v/>
      </c>
      <c r="H27" s="8"/>
      <c r="J27" s="11" t="s">
        <v>20</v>
      </c>
      <c r="K27" s="12">
        <f>SUMIF(B19:B58,"Publicitat*",G19:G58)</f>
        <v>0</v>
      </c>
    </row>
    <row r="28" spans="1:11" ht="12.75" customHeight="1">
      <c r="A28" s="7">
        <v>10</v>
      </c>
      <c r="B28" s="8"/>
      <c r="C28" s="8"/>
      <c r="D28" s="8"/>
      <c r="E28" s="9"/>
      <c r="F28" s="22"/>
      <c r="G28" s="23" t="str">
        <f>IF(OR(E28="",F28=""),"",E28*F28)</f>
        <v/>
      </c>
      <c r="H28" s="8"/>
      <c r="J28" s="11" t="s">
        <v>33</v>
      </c>
      <c r="K28" s="12">
        <f>SUMIF(B19:B58,"Altres*",G19:G58)</f>
        <v>0</v>
      </c>
    </row>
    <row r="29" spans="1:11" ht="12.75" customHeight="1">
      <c r="A29" s="7">
        <v>11</v>
      </c>
      <c r="B29" s="8"/>
      <c r="C29" s="8"/>
      <c r="D29" s="8"/>
      <c r="E29" s="9"/>
      <c r="F29" s="22"/>
      <c r="G29" s="23" t="str">
        <f>IF(OR(E29="",F29=""),"",E29*F29)</f>
        <v/>
      </c>
      <c r="H29" s="8"/>
      <c r="J29" s="11"/>
      <c r="K29" s="13"/>
    </row>
    <row r="30" spans="1:11" ht="12.75" customHeight="1">
      <c r="A30" s="7">
        <v>12</v>
      </c>
      <c r="B30" s="8"/>
      <c r="C30" s="8"/>
      <c r="D30" s="8"/>
      <c r="E30" s="9"/>
      <c r="F30" s="22"/>
      <c r="G30" s="23" t="str">
        <f>IF(OR(E30="",F30=""),"",E30*F30)</f>
        <v/>
      </c>
      <c r="H30" s="8"/>
      <c r="J30" s="14" t="s">
        <v>22</v>
      </c>
      <c r="K30" s="15">
        <f>SUM(K19:K28)</f>
        <v>0</v>
      </c>
    </row>
    <row r="31" spans="1:11" ht="12.75" customHeight="1">
      <c r="A31" s="7">
        <v>13</v>
      </c>
      <c r="B31" s="8"/>
      <c r="C31" s="8"/>
      <c r="D31" s="8"/>
      <c r="E31" s="9"/>
      <c r="F31" s="22"/>
      <c r="G31" s="23" t="str">
        <f>IF(OR(E31="",F31=""),"",E31*F31)</f>
        <v/>
      </c>
      <c r="H31" s="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f>SUM(G19:G58)</f>
        <v>0</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100-000000000000}">
      <formula1>"Drets autor,Estudis de gravació,Músics,Elaboració màsters,Desplaçaments,Disseny gràfic,Fabricació,Transport,Publicitat,Altres"</formula1>
    </dataValidation>
    <dataValidation type="decimal" allowBlank="1" showErrorMessage="1" errorTitle="% Imputació" error="Introduïu un percentatge entre 0 % i 100 %." sqref="F19:F58" xr:uid="{00000000-0002-0000-0100-000001000000}">
      <formula1>0</formula1>
      <formula2>1</formula2>
    </dataValidation>
  </dataValidations>
  <printOptions horizontalCentered="1"/>
  <pageMargins left="0.75" right="0.75" top="1" bottom="1" header="0.5" footer="0.5"/>
  <pageSetup paperSize="8"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4"/>
  <sheetViews>
    <sheetView showGridLines="0" tabSelected="1" zoomScale="75" workbookViewId="0">
      <selection activeCell="B23" sqref="B23"/>
    </sheetView>
  </sheetViews>
  <sheetFormatPr defaultRowHeight="15"/>
  <cols>
    <col min="1" max="1" width="7" customWidth="1"/>
    <col min="2" max="2" width="20.42578125" customWidth="1"/>
    <col min="3" max="3" width="33.85546875" customWidth="1"/>
    <col min="4" max="4" width="21.7109375" customWidth="1"/>
    <col min="5" max="5" width="18.42578125" customWidth="1"/>
    <col min="6" max="6" width="17.85546875" customWidth="1"/>
    <col min="7" max="7" width="18.42578125" customWidth="1"/>
    <col min="8" max="8" width="31.28515625" customWidth="1"/>
    <col min="9" max="9" width="10.42578125" customWidth="1"/>
    <col min="10" max="10" width="22.7109375" customWidth="1"/>
    <col min="11" max="11" width="13.5703125" customWidth="1"/>
    <col min="12" max="14" width="10.28515625" customWidth="1"/>
  </cols>
  <sheetData>
    <row r="1" spans="1:11" ht="12.75" customHeight="1">
      <c r="A1" s="28"/>
      <c r="B1" s="28"/>
      <c r="C1" s="28"/>
      <c r="D1" s="28"/>
      <c r="E1" s="28"/>
    </row>
    <row r="2" spans="1:11" ht="17.100000000000001" customHeight="1">
      <c r="A2" s="28"/>
      <c r="B2" s="29"/>
      <c r="C2" s="30"/>
      <c r="D2" s="31"/>
    </row>
    <row r="3" spans="1:11" ht="24.4" customHeight="1">
      <c r="A3" s="28"/>
      <c r="B3" s="29"/>
      <c r="C3" s="30"/>
      <c r="D3" s="31"/>
      <c r="E3" s="1"/>
    </row>
    <row r="4" spans="1:11" ht="22.15" customHeight="1">
      <c r="A4" s="28"/>
      <c r="B4" s="29"/>
      <c r="C4" s="30"/>
      <c r="D4" s="31"/>
      <c r="E4" s="2"/>
    </row>
    <row r="5" spans="1:11" ht="17.100000000000001" customHeight="1">
      <c r="A5" s="28"/>
      <c r="B5" s="29"/>
      <c r="C5" s="30"/>
      <c r="D5" s="31"/>
      <c r="E5" s="31"/>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34</v>
      </c>
    </row>
    <row r="12" spans="1:11" ht="12.75" customHeight="1"/>
    <row r="13" spans="1:11" ht="12.75" customHeight="1"/>
    <row r="14" spans="1:11" ht="18.399999999999999" customHeight="1">
      <c r="A14" s="39" t="s">
        <v>3</v>
      </c>
      <c r="B14" s="40"/>
      <c r="C14" s="38"/>
      <c r="D14" s="40"/>
      <c r="E14" s="31"/>
      <c r="F14" s="31"/>
      <c r="G14" s="31"/>
      <c r="H14" s="31"/>
      <c r="I14" s="31"/>
      <c r="J14" s="31"/>
      <c r="K14" s="31"/>
    </row>
    <row r="15" spans="1:11" ht="18.399999999999999" customHeight="1">
      <c r="A15" s="39" t="s">
        <v>4</v>
      </c>
      <c r="B15" s="40"/>
      <c r="C15" s="38"/>
      <c r="D15" s="40"/>
      <c r="E15" s="31"/>
      <c r="F15" s="31"/>
      <c r="G15" s="31"/>
      <c r="H15" s="31"/>
      <c r="I15" s="31"/>
      <c r="J15" s="31"/>
      <c r="K15" s="31"/>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2"/>
      <c r="J18" s="33"/>
      <c r="K18" s="33"/>
    </row>
    <row r="19" spans="1:11" ht="12.75" customHeight="1">
      <c r="A19" s="7">
        <v>1</v>
      </c>
      <c r="B19" s="8"/>
      <c r="C19" s="8"/>
      <c r="D19" s="8"/>
      <c r="E19" s="9"/>
      <c r="F19" s="22"/>
      <c r="G19" s="23" t="str">
        <f>IF(OR(E19="",F19=""),"",E19*F19)</f>
        <v/>
      </c>
      <c r="H19" s="8"/>
      <c r="J19" s="10" t="s">
        <v>35</v>
      </c>
      <c r="K19" s="34">
        <f>SUMIF(B19:B58,"Producció exposició*",G19:G58)</f>
        <v>0</v>
      </c>
    </row>
    <row r="20" spans="1:11" ht="14.85" customHeight="1">
      <c r="A20" s="7">
        <v>2</v>
      </c>
      <c r="B20" s="8"/>
      <c r="C20" s="8"/>
      <c r="D20" s="8"/>
      <c r="E20" s="9"/>
      <c r="F20" s="22"/>
      <c r="G20" s="23" t="str">
        <f>IF(OR(E20="",F20=""),"",E20*F20)</f>
        <v/>
      </c>
      <c r="H20" s="8"/>
      <c r="J20" s="18" t="s">
        <v>36</v>
      </c>
      <c r="K20" s="12">
        <f>SUMIF(B19:B58,"Muntatge i desmuntatge*",G19:G58)</f>
        <v>0</v>
      </c>
    </row>
    <row r="21" spans="1:11" ht="12.75" customHeight="1">
      <c r="A21" s="7">
        <v>3</v>
      </c>
      <c r="B21" s="8"/>
      <c r="C21" s="8"/>
      <c r="D21" s="8"/>
      <c r="E21" s="9"/>
      <c r="F21" s="22"/>
      <c r="G21" s="23" t="str">
        <f>IF(OR(E21="",F21=""),"",E21*F21)</f>
        <v/>
      </c>
      <c r="H21" s="8"/>
      <c r="J21" s="11" t="s">
        <v>37</v>
      </c>
      <c r="K21" s="12">
        <f>SUMIF(B19:B58,"Assegurances*",G19:G58)</f>
        <v>0</v>
      </c>
    </row>
    <row r="22" spans="1:11" ht="12.75" customHeight="1">
      <c r="A22" s="7">
        <v>4</v>
      </c>
      <c r="B22" s="8"/>
      <c r="C22" s="8"/>
      <c r="D22" s="8"/>
      <c r="E22" s="9"/>
      <c r="F22" s="22"/>
      <c r="G22" s="23" t="str">
        <f>IF(OR(E22="",F22=""),"",E22*F22)</f>
        <v/>
      </c>
      <c r="H22" s="8"/>
      <c r="J22" s="11" t="s">
        <v>38</v>
      </c>
      <c r="K22" s="12">
        <f>SUMIF(B19:B58,"Lloguer espai expositiu*",G19:G58)</f>
        <v>0</v>
      </c>
    </row>
    <row r="23" spans="1:11" ht="12.75" customHeight="1">
      <c r="A23" s="7">
        <v>5</v>
      </c>
      <c r="B23" s="8"/>
      <c r="C23" s="8"/>
      <c r="D23" s="8"/>
      <c r="E23" s="9"/>
      <c r="F23" s="22"/>
      <c r="G23" s="23" t="str">
        <f>IF(OR(E23="",F23=""),"",E23*F23)</f>
        <v/>
      </c>
      <c r="H23" s="8"/>
      <c r="J23" s="11" t="s">
        <v>32</v>
      </c>
      <c r="K23" s="12">
        <f>SUMIF(B19:B58,"Transport*",G19:G58)</f>
        <v>0</v>
      </c>
    </row>
    <row r="24" spans="1:11" ht="12.75" customHeight="1">
      <c r="A24" s="7">
        <v>6</v>
      </c>
      <c r="B24" s="8"/>
      <c r="C24" s="8"/>
      <c r="D24" s="8"/>
      <c r="E24" s="9"/>
      <c r="F24" s="22"/>
      <c r="G24" s="23" t="str">
        <f>IF(OR(E24="",F24=""),"",E24*F24)</f>
        <v/>
      </c>
      <c r="H24" s="8"/>
      <c r="J24" s="11" t="s">
        <v>39</v>
      </c>
      <c r="K24" s="12">
        <f>SUMIF(B19:B58,"Desplaçament i allotjament*",G19:G58)</f>
        <v>0</v>
      </c>
    </row>
    <row r="25" spans="1:11" ht="12.75" customHeight="1">
      <c r="A25" s="7">
        <v>7</v>
      </c>
      <c r="B25" s="8"/>
      <c r="C25" s="8"/>
      <c r="D25" s="8"/>
      <c r="E25" s="9"/>
      <c r="F25" s="22"/>
      <c r="G25" s="23" t="str">
        <f>IF(OR(E25="",F25=""),"",E25*F25)</f>
        <v/>
      </c>
      <c r="H25" s="8"/>
      <c r="J25" s="11" t="s">
        <v>40</v>
      </c>
      <c r="K25" s="12">
        <f>SUMIF(B19:B58,"Comissariat*",G19:G58)</f>
        <v>0</v>
      </c>
    </row>
    <row r="26" spans="1:11" ht="12.75" customHeight="1">
      <c r="A26" s="7">
        <v>8</v>
      </c>
      <c r="B26" s="8"/>
      <c r="C26" s="8"/>
      <c r="D26" s="8"/>
      <c r="E26" s="9"/>
      <c r="F26" s="22"/>
      <c r="G26" s="23" t="str">
        <f>IF(OR(E26="",F26=""),"",E26*F26)</f>
        <v/>
      </c>
      <c r="H26" s="8"/>
      <c r="J26" s="11" t="s">
        <v>20</v>
      </c>
      <c r="K26" s="12">
        <f>SUMIF(B19:B58,"Gràfica publicitària*",G19:G58)</f>
        <v>0</v>
      </c>
    </row>
    <row r="27" spans="1:11" ht="12.75" customHeight="1">
      <c r="A27" s="7">
        <v>9</v>
      </c>
      <c r="B27" s="8"/>
      <c r="C27" s="8"/>
      <c r="D27" s="8"/>
      <c r="E27" s="9"/>
      <c r="F27" s="22"/>
      <c r="G27" s="23" t="str">
        <f>IF(OR(E27="",F27=""),"",E27*F27)</f>
        <v/>
      </c>
      <c r="H27" s="8"/>
      <c r="J27" s="11" t="s">
        <v>41</v>
      </c>
      <c r="K27" s="12">
        <f>SUMIF(B19:B58,"Despeses generals*",G19:G58)</f>
        <v>0</v>
      </c>
    </row>
    <row r="28" spans="1:11" ht="12.75" customHeight="1">
      <c r="A28" s="7">
        <v>10</v>
      </c>
      <c r="B28" s="8"/>
      <c r="C28" s="8"/>
      <c r="D28" s="8"/>
      <c r="E28" s="9"/>
      <c r="F28" s="22"/>
      <c r="G28" s="23" t="str">
        <f>IF(OR(E28="",F28=""),"",E28*F28)</f>
        <v/>
      </c>
      <c r="H28" s="8"/>
      <c r="J28" s="11" t="s">
        <v>33</v>
      </c>
      <c r="K28" s="12">
        <f>SUMIF(B19:B58,"Altres*",G19:G58)</f>
        <v>0</v>
      </c>
    </row>
    <row r="29" spans="1:11" ht="12.75" customHeight="1">
      <c r="A29" s="7">
        <v>11</v>
      </c>
      <c r="B29" s="8"/>
      <c r="C29" s="8"/>
      <c r="D29" s="8"/>
      <c r="E29" s="9"/>
      <c r="F29" s="22"/>
      <c r="G29" s="23" t="str">
        <f>IF(OR(E29="",F29=""),"",E29*F29)</f>
        <v/>
      </c>
      <c r="H29" s="8"/>
      <c r="J29" s="11"/>
      <c r="K29" s="12"/>
    </row>
    <row r="30" spans="1:11" ht="12.75" customHeight="1">
      <c r="A30" s="7">
        <v>12</v>
      </c>
      <c r="B30" s="8"/>
      <c r="C30" s="8"/>
      <c r="D30" s="8"/>
      <c r="E30" s="9"/>
      <c r="F30" s="22"/>
      <c r="G30" s="23" t="str">
        <f>IF(OR(E30="",F30=""),"",E30*F30)</f>
        <v/>
      </c>
      <c r="H30" s="8"/>
      <c r="J30" s="14" t="s">
        <v>22</v>
      </c>
      <c r="K30" s="15">
        <f>SUM(K19:K28)</f>
        <v>0</v>
      </c>
    </row>
    <row r="31" spans="1:11" ht="12.75" customHeight="1">
      <c r="A31" s="7">
        <v>13</v>
      </c>
      <c r="B31" s="8"/>
      <c r="C31" s="8"/>
      <c r="D31" s="8"/>
      <c r="E31" s="9"/>
      <c r="F31" s="22"/>
      <c r="G31" s="23" t="str">
        <f>IF(OR(E31="",F31=""),"",E31*F31)</f>
        <v/>
      </c>
      <c r="H31" s="8"/>
      <c r="J31" s="28"/>
      <c r="K31" s="35"/>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f>SUM(G19:G58)</f>
        <v>0</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200-000000000000}">
      <formula1>"Producció exposició,Muntatge i desmuntatge,Assegurances,Lloguer espai expositiu,Transport,Desplaçament i allotjament,Comissariat ,Gràfica publicitària,Despeses generals,Altres"</formula1>
    </dataValidation>
    <dataValidation type="decimal" allowBlank="1" showErrorMessage="1" errorTitle="% Imputació" error="Introduïu un percentatge entre 0 % i 100 %." sqref="F19:F58" xr:uid="{00000000-0002-0000-0200-000001000000}">
      <formula1>0</formula1>
      <formula2>1</formula2>
    </dataValidation>
  </dataValidations>
  <printOptions horizontalCentered="1"/>
  <pageMargins left="0.75" right="0.75" top="1" bottom="1" header="0.5" footer="0.5"/>
  <pageSetup paperSize="8"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4"/>
  <sheetViews>
    <sheetView showGridLines="0" zoomScale="75" workbookViewId="0">
      <selection activeCell="B22" sqref="B22"/>
    </sheetView>
  </sheetViews>
  <sheetFormatPr defaultRowHeight="15"/>
  <cols>
    <col min="1" max="1" width="7.140625" customWidth="1"/>
    <col min="2" max="2" width="20.42578125" customWidth="1"/>
    <col min="3" max="3" width="33.85546875" customWidth="1"/>
    <col min="4" max="4" width="21.7109375" customWidth="1"/>
    <col min="5" max="5" width="18.42578125" customWidth="1"/>
    <col min="6" max="6" width="17.85546875" customWidth="1"/>
    <col min="7" max="7" width="18.42578125" customWidth="1"/>
    <col min="8" max="8" width="31.28515625" customWidth="1"/>
    <col min="9" max="9" width="10.28515625" customWidth="1"/>
    <col min="10" max="10" width="27.42578125" customWidth="1"/>
    <col min="11" max="11" width="13.5703125" customWidth="1"/>
    <col min="12" max="14" width="10.28515625" customWidth="1"/>
  </cols>
  <sheetData>
    <row r="1" spans="1:11" ht="12.75" customHeight="1">
      <c r="A1" s="28"/>
      <c r="B1" s="28"/>
      <c r="C1" s="28"/>
      <c r="D1" s="28"/>
      <c r="E1" s="28"/>
    </row>
    <row r="2" spans="1:11" ht="17.100000000000001" customHeight="1">
      <c r="A2" s="28"/>
      <c r="B2" s="29"/>
      <c r="C2" s="30"/>
      <c r="D2" s="31"/>
    </row>
    <row r="3" spans="1:11" ht="24.4" customHeight="1">
      <c r="A3" s="28"/>
      <c r="B3" s="29"/>
      <c r="C3" s="30"/>
      <c r="D3" s="31"/>
      <c r="E3" s="1"/>
    </row>
    <row r="4" spans="1:11" ht="22.15" customHeight="1">
      <c r="A4" s="28"/>
      <c r="B4" s="29"/>
      <c r="C4" s="30"/>
      <c r="D4" s="31"/>
      <c r="E4" s="2"/>
    </row>
    <row r="5" spans="1:11" ht="17.100000000000001" customHeight="1">
      <c r="A5" s="28"/>
      <c r="B5" s="29"/>
      <c r="C5" s="30"/>
      <c r="D5" s="31"/>
      <c r="E5" s="31"/>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42</v>
      </c>
    </row>
    <row r="12" spans="1:11" ht="12.75" customHeight="1"/>
    <row r="13" spans="1:11" ht="12.75" customHeight="1"/>
    <row r="14" spans="1:11" ht="18.399999999999999" customHeight="1">
      <c r="A14" s="39" t="s">
        <v>3</v>
      </c>
      <c r="B14" s="40"/>
      <c r="C14" s="38"/>
      <c r="D14" s="40"/>
      <c r="E14" s="31"/>
      <c r="F14" s="31"/>
      <c r="G14" s="31"/>
      <c r="H14" s="31"/>
      <c r="I14" s="31"/>
      <c r="J14" s="31"/>
      <c r="K14" s="31"/>
    </row>
    <row r="15" spans="1:11" ht="18.399999999999999" customHeight="1">
      <c r="A15" s="39" t="s">
        <v>4</v>
      </c>
      <c r="B15" s="40"/>
      <c r="C15" s="38"/>
      <c r="D15" s="40"/>
      <c r="E15" s="31"/>
      <c r="F15" s="31"/>
      <c r="G15" s="31"/>
      <c r="H15" s="31"/>
      <c r="I15" s="31"/>
      <c r="J15" s="31"/>
      <c r="K15" s="31"/>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2"/>
    </row>
    <row r="19" spans="1:11" ht="12.75" customHeight="1">
      <c r="A19" s="19">
        <v>1</v>
      </c>
      <c r="B19" s="8"/>
      <c r="C19" s="8"/>
      <c r="D19" s="8"/>
      <c r="E19" s="9"/>
      <c r="F19" s="22"/>
      <c r="G19" s="23" t="str">
        <f>IF(OR(E19="",F19=""),"",E19*F19)</f>
        <v/>
      </c>
      <c r="H19" s="8"/>
      <c r="J19" s="20" t="s">
        <v>43</v>
      </c>
      <c r="K19" s="36">
        <f>SUMIF(B19:B58,"Original*",G19:G58)</f>
        <v>0</v>
      </c>
    </row>
    <row r="20" spans="1:11" ht="14.85" customHeight="1">
      <c r="A20" s="19">
        <v>2</v>
      </c>
      <c r="B20" s="8"/>
      <c r="C20" s="8"/>
      <c r="D20" s="8"/>
      <c r="E20" s="9"/>
      <c r="F20" s="22"/>
      <c r="G20" s="23" t="str">
        <f>IF(OR(E20="",F20=""),"",E20*F20)</f>
        <v/>
      </c>
      <c r="H20" s="8"/>
      <c r="J20" s="18" t="s">
        <v>44</v>
      </c>
      <c r="K20" s="12">
        <f>SUMIF(B19:B58,"Cessió drets*",G19:G58)</f>
        <v>0</v>
      </c>
    </row>
    <row r="21" spans="1:11" ht="12.75" customHeight="1">
      <c r="A21" s="19">
        <v>3</v>
      </c>
      <c r="B21" s="8" t="s">
        <v>45</v>
      </c>
      <c r="C21" s="8"/>
      <c r="D21" s="8"/>
      <c r="E21" s="9"/>
      <c r="F21" s="22"/>
      <c r="G21" s="23" t="str">
        <f>IF(OR(E21="",F21=""),"",E21*F21)</f>
        <v/>
      </c>
      <c r="H21" s="8"/>
      <c r="J21" s="11" t="s">
        <v>46</v>
      </c>
      <c r="K21" s="12">
        <f>SUMIF(B19:B58,"Creació imatges*",G19:G58)</f>
        <v>0</v>
      </c>
    </row>
    <row r="22" spans="1:11" ht="12.75" customHeight="1">
      <c r="A22" s="19">
        <v>4</v>
      </c>
      <c r="B22" s="8"/>
      <c r="C22" s="8"/>
      <c r="D22" s="8"/>
      <c r="E22" s="9"/>
      <c r="F22" s="22"/>
      <c r="G22" s="23" t="str">
        <f>IF(OR(E22="",F22=""),"",E22*F22)</f>
        <v/>
      </c>
      <c r="H22" s="8"/>
      <c r="J22" s="11" t="s">
        <v>47</v>
      </c>
      <c r="K22" s="12">
        <f>SUMIF(B19:B58,"Traducció*",G19:G58)</f>
        <v>0</v>
      </c>
    </row>
    <row r="23" spans="1:11" ht="12.75" customHeight="1">
      <c r="A23" s="19">
        <v>5</v>
      </c>
      <c r="B23" s="8"/>
      <c r="C23" s="8"/>
      <c r="D23" s="8"/>
      <c r="E23" s="9"/>
      <c r="F23" s="22"/>
      <c r="G23" s="23" t="str">
        <f>IF(OR(E23="",F23=""),"",E23*F23)</f>
        <v/>
      </c>
      <c r="H23" s="8"/>
      <c r="J23" s="11" t="s">
        <v>48</v>
      </c>
      <c r="K23" s="12">
        <f>SUMIF(B19:B58,"Correcció*",G19:G58)</f>
        <v>0</v>
      </c>
    </row>
    <row r="24" spans="1:11" ht="12.75" customHeight="1">
      <c r="A24" s="19">
        <v>6</v>
      </c>
      <c r="B24" s="8"/>
      <c r="C24" s="8"/>
      <c r="D24" s="8"/>
      <c r="E24" s="9"/>
      <c r="F24" s="22"/>
      <c r="G24" s="23" t="str">
        <f>IF(OR(E24="",F24=""),"",E24*F24)</f>
        <v/>
      </c>
      <c r="H24" s="8"/>
      <c r="J24" s="11" t="s">
        <v>49</v>
      </c>
      <c r="K24" s="12">
        <f>SUMIF(B19:B58,"Producció*",G19:G58)</f>
        <v>0</v>
      </c>
    </row>
    <row r="25" spans="1:11" ht="12.75" customHeight="1">
      <c r="A25" s="19">
        <v>7</v>
      </c>
      <c r="B25" s="8"/>
      <c r="C25" s="8"/>
      <c r="D25" s="8"/>
      <c r="E25" s="9"/>
      <c r="F25" s="22"/>
      <c r="G25" s="23" t="str">
        <f>IF(OR(E25="",F25=""),"",E25*F25)</f>
        <v/>
      </c>
      <c r="H25" s="8"/>
      <c r="J25" s="11" t="s">
        <v>50</v>
      </c>
      <c r="K25" s="12">
        <f>SUMIF(B19:B58,"Maquetació*",G19:G58)</f>
        <v>0</v>
      </c>
    </row>
    <row r="26" spans="1:11" ht="12.75" customHeight="1">
      <c r="A26" s="19">
        <v>8</v>
      </c>
      <c r="B26" s="8"/>
      <c r="C26" s="8"/>
      <c r="D26" s="8"/>
      <c r="E26" s="9"/>
      <c r="F26" s="22"/>
      <c r="G26" s="23" t="str">
        <f>IF(OR(E26="",F26=""),"",E26*F26)</f>
        <v/>
      </c>
      <c r="H26" s="8"/>
      <c r="J26" s="11" t="s">
        <v>51</v>
      </c>
      <c r="K26" s="12">
        <f>SUMIF(B19:B58,"Revisions*",G19:G58)</f>
        <v>0</v>
      </c>
    </row>
    <row r="27" spans="1:11" ht="12.75" customHeight="1">
      <c r="A27" s="19">
        <v>9</v>
      </c>
      <c r="B27" s="8"/>
      <c r="C27" s="8"/>
      <c r="D27" s="8"/>
      <c r="E27" s="9"/>
      <c r="F27" s="22"/>
      <c r="G27" s="23" t="str">
        <f>IF(OR(E27="",F27=""),"",E27*F27)</f>
        <v/>
      </c>
      <c r="H27" s="8"/>
      <c r="J27" s="11" t="s">
        <v>52</v>
      </c>
      <c r="K27" s="12">
        <f>SUMIF(B19:B58,"Impressions*",G19:G58)</f>
        <v>0</v>
      </c>
    </row>
    <row r="28" spans="1:11" ht="12.75" customHeight="1">
      <c r="A28" s="19">
        <v>10</v>
      </c>
      <c r="B28" s="8"/>
      <c r="C28" s="8"/>
      <c r="D28" s="8"/>
      <c r="E28" s="9"/>
      <c r="F28" s="22"/>
      <c r="G28" s="23" t="str">
        <f>IF(OR(E28="",F28=""),"",E28*F28)</f>
        <v/>
      </c>
      <c r="H28" s="8"/>
      <c r="J28" s="11" t="s">
        <v>53</v>
      </c>
      <c r="K28" s="12">
        <f>SUMIF(B19:B58,"Enquadernació*",G19:G58)</f>
        <v>0</v>
      </c>
    </row>
    <row r="29" spans="1:11" ht="12.75" customHeight="1">
      <c r="A29" s="19">
        <v>11</v>
      </c>
      <c r="B29" s="8"/>
      <c r="C29" s="8"/>
      <c r="D29" s="8"/>
      <c r="E29" s="9"/>
      <c r="F29" s="22"/>
      <c r="G29" s="23" t="str">
        <f>IF(OR(E29="",F29=""),"",E29*F29)</f>
        <v/>
      </c>
      <c r="H29" s="8"/>
      <c r="J29" s="11" t="s">
        <v>32</v>
      </c>
      <c r="K29" s="12">
        <f>SUMIF(B19:B58,"Transport*",G19:G58)</f>
        <v>0</v>
      </c>
    </row>
    <row r="30" spans="1:11" ht="12.75" customHeight="1">
      <c r="A30" s="19">
        <v>12</v>
      </c>
      <c r="B30" s="8"/>
      <c r="C30" s="8"/>
      <c r="D30" s="8"/>
      <c r="E30" s="9"/>
      <c r="F30" s="22"/>
      <c r="G30" s="23" t="str">
        <f>IF(OR(E30="",F30=""),"",E30*F30)</f>
        <v/>
      </c>
      <c r="H30" s="8"/>
      <c r="J30" s="11" t="s">
        <v>54</v>
      </c>
      <c r="K30" s="12">
        <f>SUMIF(B19:B58,"Distribució*",G19:G58)</f>
        <v>0</v>
      </c>
    </row>
    <row r="31" spans="1:11" ht="12.75" customHeight="1">
      <c r="A31" s="19">
        <v>13</v>
      </c>
      <c r="B31" s="8"/>
      <c r="C31" s="8"/>
      <c r="D31" s="8"/>
      <c r="E31" s="9"/>
      <c r="F31" s="22"/>
      <c r="G31" s="23" t="str">
        <f>IF(OR(E31="",F31=""),"",E31*F31)</f>
        <v/>
      </c>
      <c r="H31" s="8"/>
      <c r="J31" s="11" t="s">
        <v>20</v>
      </c>
      <c r="K31" s="12">
        <f>SUMIF(B19:B58,"Publicitat*",G19:G58)</f>
        <v>0</v>
      </c>
    </row>
    <row r="32" spans="1:11" ht="12.75" customHeight="1">
      <c r="A32" s="19">
        <v>14</v>
      </c>
      <c r="B32" s="8"/>
      <c r="C32" s="8"/>
      <c r="D32" s="8"/>
      <c r="E32" s="9"/>
      <c r="F32" s="22"/>
      <c r="G32" s="23" t="str">
        <f>IF(OR(E32="",F32=""),"",E32*F32)</f>
        <v/>
      </c>
      <c r="H32" s="8"/>
      <c r="J32" s="11" t="s">
        <v>33</v>
      </c>
      <c r="K32" s="12">
        <f>SUMIF(B19:B58,"Altres*",G19:G58)</f>
        <v>0</v>
      </c>
    </row>
    <row r="33" spans="1:11" ht="12.75" customHeight="1">
      <c r="A33" s="19">
        <v>15</v>
      </c>
      <c r="B33" s="8"/>
      <c r="C33" s="8"/>
      <c r="D33" s="8"/>
      <c r="E33" s="9"/>
      <c r="F33" s="22"/>
      <c r="G33" s="23" t="str">
        <f>IF(OR(E33="",F33=""),"",E33*F33)</f>
        <v/>
      </c>
      <c r="H33" s="8"/>
      <c r="J33" s="11"/>
      <c r="K33" s="13"/>
    </row>
    <row r="34" spans="1:11" ht="12.75" customHeight="1">
      <c r="A34" s="19">
        <v>16</v>
      </c>
      <c r="B34" s="8"/>
      <c r="C34" s="8"/>
      <c r="D34" s="8"/>
      <c r="E34" s="9"/>
      <c r="F34" s="22"/>
      <c r="G34" s="23" t="str">
        <f>IF(OR(E34="",F34=""),"",E34*F34)</f>
        <v/>
      </c>
      <c r="H34" s="8"/>
      <c r="J34" s="14" t="s">
        <v>22</v>
      </c>
      <c r="K34" s="15">
        <f>SUM(K19:K32)</f>
        <v>0</v>
      </c>
    </row>
    <row r="35" spans="1:11" ht="12.75" customHeight="1">
      <c r="A35" s="19">
        <v>17</v>
      </c>
      <c r="B35" s="8"/>
      <c r="C35" s="8"/>
      <c r="D35" s="8"/>
      <c r="E35" s="9"/>
      <c r="F35" s="22"/>
      <c r="G35" s="23" t="str">
        <f>IF(OR(E35="",F35=""),"",E35*F35)</f>
        <v/>
      </c>
      <c r="H35" s="8"/>
    </row>
    <row r="36" spans="1:11" ht="12.75" customHeight="1">
      <c r="A36" s="19">
        <v>18</v>
      </c>
      <c r="B36" s="8"/>
      <c r="C36" s="8"/>
      <c r="D36" s="8"/>
      <c r="E36" s="9"/>
      <c r="F36" s="22"/>
      <c r="G36" s="23" t="str">
        <f>IF(OR(E36="",F36=""),"",E36*F36)</f>
        <v/>
      </c>
      <c r="H36" s="8"/>
    </row>
    <row r="37" spans="1:11" ht="12.75" customHeight="1">
      <c r="A37" s="19">
        <v>19</v>
      </c>
      <c r="B37" s="8"/>
      <c r="C37" s="8"/>
      <c r="D37" s="8"/>
      <c r="E37" s="9"/>
      <c r="F37" s="22"/>
      <c r="G37" s="23" t="str">
        <f>IF(OR(E37="",F37=""),"",E37*F37)</f>
        <v/>
      </c>
      <c r="H37" s="8"/>
    </row>
    <row r="38" spans="1:11" ht="12.75" customHeight="1">
      <c r="A38" s="19">
        <v>20</v>
      </c>
      <c r="B38" s="8"/>
      <c r="C38" s="8"/>
      <c r="D38" s="8"/>
      <c r="E38" s="9"/>
      <c r="F38" s="22"/>
      <c r="G38" s="23" t="str">
        <f>IF(OR(E38="",F38=""),"",E38*F38)</f>
        <v/>
      </c>
      <c r="H38" s="8"/>
    </row>
    <row r="39" spans="1:11" ht="12.75" customHeight="1">
      <c r="A39" s="19">
        <v>21</v>
      </c>
      <c r="B39" s="8"/>
      <c r="C39" s="8"/>
      <c r="D39" s="8"/>
      <c r="E39" s="9"/>
      <c r="F39" s="22"/>
      <c r="G39" s="23" t="str">
        <f>IF(OR(E39="",F39=""),"",E39*F39)</f>
        <v/>
      </c>
      <c r="H39" s="8"/>
    </row>
    <row r="40" spans="1:11" ht="12.75" customHeight="1">
      <c r="A40" s="19">
        <v>22</v>
      </c>
      <c r="B40" s="8"/>
      <c r="C40" s="8"/>
      <c r="D40" s="8"/>
      <c r="E40" s="9"/>
      <c r="F40" s="22"/>
      <c r="G40" s="23" t="str">
        <f>IF(OR(E40="",F40=""),"",E40*F40)</f>
        <v/>
      </c>
      <c r="H40" s="8"/>
    </row>
    <row r="41" spans="1:11" ht="12.75" customHeight="1">
      <c r="A41" s="19">
        <v>23</v>
      </c>
      <c r="B41" s="8"/>
      <c r="C41" s="8"/>
      <c r="D41" s="8"/>
      <c r="E41" s="9"/>
      <c r="F41" s="22"/>
      <c r="G41" s="23" t="str">
        <f>IF(OR(E41="",F41=""),"",E41*F41)</f>
        <v/>
      </c>
      <c r="H41" s="8"/>
    </row>
    <row r="42" spans="1:11" ht="12.75" customHeight="1">
      <c r="A42" s="19">
        <v>24</v>
      </c>
      <c r="B42" s="8"/>
      <c r="C42" s="8"/>
      <c r="D42" s="8"/>
      <c r="E42" s="9"/>
      <c r="F42" s="22"/>
      <c r="G42" s="23" t="str">
        <f>IF(OR(E42="",F42=""),"",E42*F42)</f>
        <v/>
      </c>
      <c r="H42" s="8"/>
    </row>
    <row r="43" spans="1:11" ht="12.75" customHeight="1">
      <c r="A43" s="19">
        <v>25</v>
      </c>
      <c r="B43" s="8"/>
      <c r="C43" s="8"/>
      <c r="D43" s="8"/>
      <c r="E43" s="9"/>
      <c r="F43" s="22"/>
      <c r="G43" s="23" t="str">
        <f>IF(OR(E43="",F43=""),"",E43*F43)</f>
        <v/>
      </c>
      <c r="H43" s="8"/>
    </row>
    <row r="44" spans="1:11" ht="12.75" customHeight="1">
      <c r="A44" s="19">
        <v>26</v>
      </c>
      <c r="B44" s="8"/>
      <c r="C44" s="8"/>
      <c r="D44" s="8"/>
      <c r="E44" s="9"/>
      <c r="F44" s="22"/>
      <c r="G44" s="23" t="str">
        <f>IF(OR(E44="",F44=""),"",E44*F44)</f>
        <v/>
      </c>
      <c r="H44" s="8"/>
    </row>
    <row r="45" spans="1:11" ht="12.75" customHeight="1">
      <c r="A45" s="19">
        <v>27</v>
      </c>
      <c r="B45" s="8"/>
      <c r="C45" s="8"/>
      <c r="D45" s="8"/>
      <c r="E45" s="9"/>
      <c r="F45" s="22"/>
      <c r="G45" s="23" t="str">
        <f>IF(OR(E45="",F45=""),"",E45*F45)</f>
        <v/>
      </c>
      <c r="H45" s="8"/>
    </row>
    <row r="46" spans="1:11" ht="12.75" customHeight="1">
      <c r="A46" s="19">
        <v>28</v>
      </c>
      <c r="B46" s="8"/>
      <c r="C46" s="8"/>
      <c r="D46" s="8"/>
      <c r="E46" s="9"/>
      <c r="F46" s="22"/>
      <c r="G46" s="23" t="str">
        <f>IF(OR(E46="",F46=""),"",E46*F46)</f>
        <v/>
      </c>
      <c r="H46" s="8"/>
    </row>
    <row r="47" spans="1:11" ht="12.75" customHeight="1">
      <c r="A47" s="19">
        <v>29</v>
      </c>
      <c r="B47" s="8"/>
      <c r="C47" s="8"/>
      <c r="D47" s="8"/>
      <c r="E47" s="9"/>
      <c r="F47" s="22"/>
      <c r="G47" s="23" t="str">
        <f>IF(OR(E47="",F47=""),"",E47*F47)</f>
        <v/>
      </c>
      <c r="H47" s="8"/>
    </row>
    <row r="48" spans="1:11" ht="12.75" customHeight="1">
      <c r="A48" s="19">
        <v>30</v>
      </c>
      <c r="B48" s="8"/>
      <c r="C48" s="8"/>
      <c r="D48" s="8"/>
      <c r="E48" s="9"/>
      <c r="F48" s="22"/>
      <c r="G48" s="23" t="str">
        <f>IF(OR(E48="",F48=""),"",E48*F48)</f>
        <v/>
      </c>
      <c r="H48" s="8"/>
    </row>
    <row r="49" spans="1:8" ht="12.75" customHeight="1">
      <c r="A49" s="19">
        <v>31</v>
      </c>
      <c r="B49" s="8"/>
      <c r="C49" s="8"/>
      <c r="D49" s="8"/>
      <c r="E49" s="9"/>
      <c r="F49" s="22"/>
      <c r="G49" s="23" t="str">
        <f>IF(OR(E49="",F49=""),"",E49*F49)</f>
        <v/>
      </c>
      <c r="H49" s="8"/>
    </row>
    <row r="50" spans="1:8" ht="12.75" customHeight="1">
      <c r="A50" s="19">
        <v>32</v>
      </c>
      <c r="B50" s="8"/>
      <c r="C50" s="8"/>
      <c r="D50" s="8"/>
      <c r="E50" s="9"/>
      <c r="F50" s="22"/>
      <c r="G50" s="23" t="str">
        <f>IF(OR(E50="",F50=""),"",E50*F50)</f>
        <v/>
      </c>
      <c r="H50" s="8"/>
    </row>
    <row r="51" spans="1:8" ht="12.75" customHeight="1">
      <c r="A51" s="19">
        <v>33</v>
      </c>
      <c r="B51" s="8"/>
      <c r="C51" s="8"/>
      <c r="D51" s="8"/>
      <c r="E51" s="9"/>
      <c r="F51" s="22"/>
      <c r="G51" s="23" t="str">
        <f>IF(OR(E51="",F51=""),"",E51*F51)</f>
        <v/>
      </c>
      <c r="H51" s="8"/>
    </row>
    <row r="52" spans="1:8" ht="12.75" customHeight="1">
      <c r="A52" s="19">
        <v>34</v>
      </c>
      <c r="B52" s="8"/>
      <c r="C52" s="8"/>
      <c r="D52" s="8"/>
      <c r="E52" s="9"/>
      <c r="F52" s="22"/>
      <c r="G52" s="23" t="str">
        <f>IF(OR(E52="",F52=""),"",E52*F52)</f>
        <v/>
      </c>
      <c r="H52" s="8"/>
    </row>
    <row r="53" spans="1:8" ht="12.75" customHeight="1">
      <c r="A53" s="19">
        <v>35</v>
      </c>
      <c r="B53" s="8"/>
      <c r="C53" s="8"/>
      <c r="D53" s="8"/>
      <c r="E53" s="9"/>
      <c r="F53" s="22"/>
      <c r="G53" s="23" t="str">
        <f>IF(OR(E53="",F53=""),"",E53*F53)</f>
        <v/>
      </c>
      <c r="H53" s="8"/>
    </row>
    <row r="54" spans="1:8" ht="12.75" customHeight="1">
      <c r="A54" s="19">
        <v>36</v>
      </c>
      <c r="B54" s="8"/>
      <c r="C54" s="8"/>
      <c r="D54" s="8"/>
      <c r="E54" s="9"/>
      <c r="F54" s="22"/>
      <c r="G54" s="23" t="str">
        <f>IF(OR(E54="",F54=""),"",E54*F54)</f>
        <v/>
      </c>
      <c r="H54" s="8"/>
    </row>
    <row r="55" spans="1:8" ht="12.75" customHeight="1">
      <c r="A55" s="19">
        <v>37</v>
      </c>
      <c r="B55" s="8"/>
      <c r="C55" s="8"/>
      <c r="D55" s="8"/>
      <c r="E55" s="9"/>
      <c r="F55" s="22"/>
      <c r="G55" s="23" t="str">
        <f>IF(OR(E55="",F55=""),"",E55*F55)</f>
        <v/>
      </c>
      <c r="H55" s="8"/>
    </row>
    <row r="56" spans="1:8" ht="12.75" customHeight="1">
      <c r="A56" s="19">
        <v>38</v>
      </c>
      <c r="B56" s="8"/>
      <c r="C56" s="8"/>
      <c r="D56" s="8"/>
      <c r="E56" s="9"/>
      <c r="F56" s="22"/>
      <c r="G56" s="23" t="str">
        <f>IF(OR(E56="",F56=""),"",E56*F56)</f>
        <v/>
      </c>
      <c r="H56" s="8"/>
    </row>
    <row r="57" spans="1:8" ht="12.75" customHeight="1">
      <c r="A57" s="19">
        <v>39</v>
      </c>
      <c r="B57" s="8"/>
      <c r="C57" s="8"/>
      <c r="D57" s="8"/>
      <c r="E57" s="9"/>
      <c r="F57" s="22"/>
      <c r="G57" s="23" t="str">
        <f>IF(OR(E57="",F57=""),"",E57*F57)</f>
        <v/>
      </c>
      <c r="H57" s="8"/>
    </row>
    <row r="58" spans="1:8" ht="12.75" customHeight="1">
      <c r="A58" s="19">
        <v>40</v>
      </c>
      <c r="B58" s="8"/>
      <c r="C58" s="8"/>
      <c r="D58" s="8"/>
      <c r="E58" s="9"/>
      <c r="F58" s="22"/>
      <c r="G58" s="23" t="str">
        <f>IF(OR(E58="",F58=""),"",E58*F58)</f>
        <v/>
      </c>
      <c r="H58" s="8"/>
    </row>
    <row r="59" spans="1:8" ht="12.75" customHeight="1">
      <c r="A59" s="28"/>
      <c r="B59" s="28"/>
      <c r="C59" s="28"/>
      <c r="D59" s="28"/>
      <c r="E59" s="35"/>
      <c r="F59" s="35"/>
      <c r="G59" s="37"/>
      <c r="H59" s="28"/>
    </row>
    <row r="60" spans="1:8" ht="12.75" customHeight="1">
      <c r="A60" s="24"/>
      <c r="B60" s="25"/>
      <c r="C60" s="25"/>
      <c r="D60" s="25"/>
      <c r="E60" s="26"/>
      <c r="F60" s="27" t="s">
        <v>22</v>
      </c>
      <c r="G60" s="16">
        <f>SUM(G19:G58)</f>
        <v>0</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300-000000000000}">
      <formula1>"Original,Cessió drets,Creació imatges,Traducció,Correcció,Producció,Maquetació,Revisions,Impressions,Enquadernació,Transport,Distribució,Publicitat,Altres"</formula1>
    </dataValidation>
    <dataValidation type="decimal" allowBlank="1" showErrorMessage="1" errorTitle="% Imputació" error="Introduïu un percentatge entre 0 % i 100 %." sqref="F19:F58" xr:uid="{00000000-0002-0000-0300-000001000000}">
      <formula1>0</formula1>
      <formula2>1</formula2>
    </dataValidation>
  </dataValidations>
  <printOptions horizontalCentered="1"/>
  <pageMargins left="0.75" right="0.75" top="1" bottom="1" header="0.5" footer="0.5"/>
  <pageSetup paperSize="8"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showGridLines="0" zoomScale="75" workbookViewId="0"/>
  </sheetViews>
  <sheetFormatPr defaultRowHeight="15"/>
  <cols>
    <col min="1" max="1" width="7" customWidth="1"/>
    <col min="2" max="2" width="20.42578125" customWidth="1"/>
    <col min="3" max="3" width="33.85546875" customWidth="1"/>
    <col min="4" max="4" width="21.7109375" customWidth="1"/>
    <col min="5" max="5" width="18.42578125" customWidth="1"/>
    <col min="6" max="6" width="17.5703125" customWidth="1"/>
    <col min="7" max="7" width="18.42578125" customWidth="1"/>
    <col min="8" max="8" width="31.28515625" customWidth="1"/>
    <col min="9" max="9" width="10.42578125" customWidth="1"/>
    <col min="10" max="10" width="22.7109375" customWidth="1"/>
    <col min="11" max="11" width="13.5703125" customWidth="1"/>
    <col min="12" max="14" width="10.28515625" customWidth="1"/>
  </cols>
  <sheetData>
    <row r="1" spans="1:11" ht="12.75" customHeight="1">
      <c r="A1" s="28"/>
      <c r="B1" s="28"/>
      <c r="C1" s="28"/>
      <c r="D1" s="28"/>
      <c r="E1" s="28"/>
    </row>
    <row r="2" spans="1:11" ht="17.100000000000001" customHeight="1">
      <c r="A2" s="28"/>
      <c r="B2" s="29"/>
      <c r="C2" s="30"/>
      <c r="D2" s="31"/>
    </row>
    <row r="3" spans="1:11" ht="24.4" customHeight="1">
      <c r="A3" s="28"/>
      <c r="B3" s="29"/>
      <c r="C3" s="30"/>
      <c r="D3" s="31"/>
      <c r="E3" s="1"/>
    </row>
    <row r="4" spans="1:11" ht="22.15" customHeight="1">
      <c r="A4" s="28"/>
      <c r="B4" s="29"/>
      <c r="C4" s="30"/>
      <c r="D4" s="31"/>
      <c r="E4" s="2"/>
    </row>
    <row r="5" spans="1:11" ht="17.100000000000001" customHeight="1">
      <c r="A5" s="28"/>
      <c r="B5" s="29"/>
      <c r="C5" s="30"/>
      <c r="D5" s="31"/>
      <c r="E5" s="31"/>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55</v>
      </c>
    </row>
    <row r="12" spans="1:11" ht="12.75" customHeight="1"/>
    <row r="13" spans="1:11" ht="12.75" customHeight="1"/>
    <row r="14" spans="1:11" ht="18.399999999999999" customHeight="1">
      <c r="A14" s="39" t="s">
        <v>3</v>
      </c>
      <c r="B14" s="40"/>
      <c r="C14" s="38"/>
      <c r="D14" s="40"/>
      <c r="E14" s="31"/>
      <c r="F14" s="31"/>
      <c r="G14" s="31"/>
      <c r="H14" s="31"/>
      <c r="I14" s="31"/>
      <c r="J14" s="31"/>
      <c r="K14" s="31"/>
    </row>
    <row r="15" spans="1:11" ht="18.399999999999999" customHeight="1">
      <c r="A15" s="39" t="s">
        <v>4</v>
      </c>
      <c r="B15" s="40"/>
      <c r="C15" s="38"/>
      <c r="D15" s="40"/>
      <c r="E15" s="31"/>
      <c r="F15" s="31"/>
      <c r="G15" s="31"/>
      <c r="H15" s="31"/>
      <c r="I15" s="31"/>
      <c r="J15" s="31"/>
      <c r="K15" s="31"/>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2"/>
      <c r="J18" s="33"/>
    </row>
    <row r="19" spans="1:11" ht="14.85" customHeight="1">
      <c r="A19" s="7">
        <v>1</v>
      </c>
      <c r="B19" s="8"/>
      <c r="C19" s="8"/>
      <c r="D19" s="8"/>
      <c r="E19" s="9"/>
      <c r="F19" s="22"/>
      <c r="G19" s="23" t="str">
        <f>IF(OR(E19="",F19=""),"",E19*F19)</f>
        <v/>
      </c>
      <c r="H19" s="8"/>
      <c r="J19" s="21" t="s">
        <v>56</v>
      </c>
      <c r="K19" s="36">
        <f>SUMIF(B19:B58,"Lloguer material tècnic*",G19:G58)</f>
        <v>0</v>
      </c>
    </row>
    <row r="20" spans="1:11" ht="12.75" customHeight="1">
      <c r="A20" s="7">
        <v>2</v>
      </c>
      <c r="B20" s="8"/>
      <c r="C20" s="8"/>
      <c r="D20" s="8"/>
      <c r="E20" s="9"/>
      <c r="F20" s="22"/>
      <c r="G20" s="23" t="str">
        <f>IF(OR(E20="",F20=""),"",E20*F20)</f>
        <v/>
      </c>
      <c r="H20" s="8"/>
      <c r="J20" s="11" t="s">
        <v>49</v>
      </c>
      <c r="K20" s="12">
        <f>SUMIF(B19:B58,"Producció*",G19:G58)</f>
        <v>0</v>
      </c>
    </row>
    <row r="21" spans="1:11" ht="12.75" customHeight="1">
      <c r="A21" s="7">
        <v>3</v>
      </c>
      <c r="B21" s="8"/>
      <c r="C21" s="8"/>
      <c r="D21" s="8"/>
      <c r="E21" s="9"/>
      <c r="F21" s="22"/>
      <c r="G21" s="23" t="str">
        <f>IF(OR(E21="",F21=""),"",E21*F21)</f>
        <v/>
      </c>
      <c r="H21" s="8"/>
      <c r="J21" s="11" t="s">
        <v>57</v>
      </c>
      <c r="K21" s="12">
        <f>SUMIF(B19:B58,"Retribucions*",G19:G58)</f>
        <v>0</v>
      </c>
    </row>
    <row r="22" spans="1:11" ht="12.75" customHeight="1">
      <c r="A22" s="7">
        <v>4</v>
      </c>
      <c r="B22" s="8"/>
      <c r="C22" s="8"/>
      <c r="D22" s="8"/>
      <c r="E22" s="9"/>
      <c r="F22" s="22"/>
      <c r="G22" s="23" t="str">
        <f>IF(OR(E22="",F22=""),"",E22*F22)</f>
        <v/>
      </c>
      <c r="H22" s="8"/>
      <c r="J22" s="11" t="s">
        <v>33</v>
      </c>
      <c r="K22" s="12">
        <f>SUMIF(B19:B58,"Altres*",G19:G58)</f>
        <v>0</v>
      </c>
    </row>
    <row r="23" spans="1:11" ht="12.75" customHeight="1">
      <c r="A23" s="7">
        <v>5</v>
      </c>
      <c r="B23" s="8"/>
      <c r="C23" s="8"/>
      <c r="D23" s="8"/>
      <c r="E23" s="9"/>
      <c r="F23" s="22"/>
      <c r="G23" s="23" t="str">
        <f>IF(OR(E23="",F23=""),"",E23*F23)</f>
        <v/>
      </c>
      <c r="H23" s="8"/>
      <c r="J23" s="11"/>
      <c r="K23" s="12"/>
    </row>
    <row r="24" spans="1:11" ht="12.75" customHeight="1">
      <c r="A24" s="7">
        <v>6</v>
      </c>
      <c r="B24" s="8"/>
      <c r="C24" s="8"/>
      <c r="D24" s="8"/>
      <c r="E24" s="9"/>
      <c r="F24" s="22"/>
      <c r="G24" s="23" t="str">
        <f>IF(OR(E24="",F24=""),"",E24*F24)</f>
        <v/>
      </c>
      <c r="H24" s="8"/>
      <c r="J24" s="14" t="s">
        <v>22</v>
      </c>
      <c r="K24" s="15">
        <f>SUM(K19:K23)</f>
        <v>0</v>
      </c>
    </row>
    <row r="25" spans="1:11" ht="12.75" customHeight="1">
      <c r="A25" s="7">
        <v>7</v>
      </c>
      <c r="B25" s="8"/>
      <c r="C25" s="8"/>
      <c r="D25" s="8"/>
      <c r="E25" s="9"/>
      <c r="F25" s="22"/>
      <c r="G25" s="23" t="str">
        <f>IF(OR(E25="",F25=""),"",E25*F25)</f>
        <v/>
      </c>
      <c r="H25" s="8"/>
      <c r="J25" s="28"/>
      <c r="K25" s="35"/>
    </row>
    <row r="26" spans="1:11" ht="12.75" customHeight="1">
      <c r="A26" s="7">
        <v>8</v>
      </c>
      <c r="B26" s="8"/>
      <c r="C26" s="8"/>
      <c r="D26" s="8"/>
      <c r="E26" s="9"/>
      <c r="F26" s="22"/>
      <c r="G26" s="23" t="str">
        <f>IF(OR(E26="",F26=""),"",E26*F26)</f>
        <v/>
      </c>
      <c r="H26" s="8"/>
      <c r="J26" s="28"/>
      <c r="K26" s="35"/>
    </row>
    <row r="27" spans="1:11" ht="12.75" customHeight="1">
      <c r="A27" s="7">
        <v>9</v>
      </c>
      <c r="B27" s="8"/>
      <c r="C27" s="8"/>
      <c r="D27" s="8"/>
      <c r="E27" s="9"/>
      <c r="F27" s="22"/>
      <c r="G27" s="23" t="str">
        <f>IF(OR(E27="",F27=""),"",E27*F27)</f>
        <v/>
      </c>
      <c r="H27" s="8"/>
      <c r="J27" s="28"/>
      <c r="K27" s="35"/>
    </row>
    <row r="28" spans="1:11" ht="12.75" customHeight="1">
      <c r="A28" s="7">
        <v>10</v>
      </c>
      <c r="B28" s="8"/>
      <c r="C28" s="8"/>
      <c r="D28" s="8"/>
      <c r="E28" s="9"/>
      <c r="F28" s="22"/>
      <c r="G28" s="23" t="str">
        <f>IF(OR(E28="",F28=""),"",E28*F28)</f>
        <v/>
      </c>
      <c r="H28" s="8"/>
      <c r="J28" s="28"/>
      <c r="K28" s="35"/>
    </row>
    <row r="29" spans="1:11" ht="12.75" customHeight="1">
      <c r="A29" s="7">
        <v>11</v>
      </c>
      <c r="B29" s="8"/>
      <c r="C29" s="8"/>
      <c r="D29" s="8"/>
      <c r="E29" s="9"/>
      <c r="F29" s="22"/>
      <c r="G29" s="23" t="str">
        <f>IF(OR(E29="",F29=""),"",E29*F29)</f>
        <v/>
      </c>
      <c r="H29" s="8"/>
      <c r="J29" s="28"/>
      <c r="K29" s="35"/>
    </row>
    <row r="30" spans="1:11" ht="12.75" customHeight="1">
      <c r="A30" s="7">
        <v>12</v>
      </c>
      <c r="B30" s="8"/>
      <c r="C30" s="8"/>
      <c r="D30" s="8"/>
      <c r="E30" s="9"/>
      <c r="F30" s="22"/>
      <c r="G30" s="23" t="str">
        <f>IF(OR(E30="",F30=""),"",E30*F30)</f>
        <v/>
      </c>
      <c r="H30" s="8"/>
      <c r="J30" s="28"/>
      <c r="K30" s="35"/>
    </row>
    <row r="31" spans="1:11" ht="12.75" customHeight="1">
      <c r="A31" s="7">
        <v>13</v>
      </c>
      <c r="B31" s="8"/>
      <c r="C31" s="8"/>
      <c r="D31" s="8"/>
      <c r="E31" s="9"/>
      <c r="F31" s="22"/>
      <c r="G31" s="23" t="str">
        <f>IF(OR(E31="",F31=""),"",E31*F31)</f>
        <v/>
      </c>
      <c r="H31" s="8"/>
      <c r="J31" s="28"/>
      <c r="K31" s="35"/>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35"/>
      <c r="F59" s="35"/>
      <c r="G59" s="35"/>
      <c r="H59" s="28"/>
    </row>
    <row r="60" spans="1:8" ht="12.75" customHeight="1">
      <c r="A60" s="24"/>
      <c r="B60" s="25"/>
      <c r="C60" s="25"/>
      <c r="D60" s="25"/>
      <c r="E60" s="26"/>
      <c r="F60" s="27" t="s">
        <v>22</v>
      </c>
      <c r="G60" s="16">
        <f>SUM(G19:G58)</f>
        <v>0</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400-000000000000}">
      <formula1>"Lloguer material tècnic,Producció,Retribucions,Altres"</formula1>
    </dataValidation>
    <dataValidation type="decimal" allowBlank="1" showErrorMessage="1" errorTitle="% Imputació" error="Introduïu un percentatge entre 0 % i 100 %." sqref="F19:F58" xr:uid="{00000000-0002-0000-0400-000001000000}">
      <formula1>0</formula1>
      <formula2>1</formula2>
    </dataValidation>
  </dataValidations>
  <printOptions horizontalCentered="1"/>
  <pageMargins left="0.75" right="0.75" top="1" bottom="1" header="0.5" footer="0.5"/>
  <pageSetup paperSize="8"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64"/>
  <sheetViews>
    <sheetView showGridLines="0" zoomScale="75" workbookViewId="0"/>
  </sheetViews>
  <sheetFormatPr defaultRowHeight="15"/>
  <cols>
    <col min="1" max="1" width="7" customWidth="1"/>
    <col min="2" max="2" width="20.28515625" customWidth="1"/>
    <col min="3" max="3" width="33.85546875" customWidth="1"/>
    <col min="4" max="4" width="21.7109375" customWidth="1"/>
    <col min="5" max="5" width="18.42578125" customWidth="1"/>
    <col min="6" max="6" width="17.85546875" customWidth="1"/>
    <col min="7" max="7" width="18.42578125" customWidth="1"/>
    <col min="8" max="8" width="31.28515625" customWidth="1"/>
    <col min="9" max="9" width="10.28515625" customWidth="1"/>
    <col min="10" max="10" width="22.7109375" customWidth="1"/>
    <col min="11" max="11" width="13.7109375" customWidth="1"/>
    <col min="12" max="14" width="10.28515625" customWidth="1"/>
  </cols>
  <sheetData>
    <row r="1" spans="1:11" ht="12.75" customHeight="1">
      <c r="A1" s="28"/>
      <c r="B1" s="28"/>
      <c r="C1" s="28"/>
      <c r="D1" s="28"/>
      <c r="E1" s="28"/>
    </row>
    <row r="2" spans="1:11" ht="17.100000000000001" customHeight="1">
      <c r="A2" s="28"/>
      <c r="B2" s="29"/>
      <c r="C2" s="30"/>
      <c r="D2" s="31"/>
    </row>
    <row r="3" spans="1:11" ht="24.4" customHeight="1">
      <c r="A3" s="28"/>
      <c r="B3" s="29"/>
      <c r="C3" s="30"/>
      <c r="D3" s="31"/>
      <c r="E3" s="1"/>
    </row>
    <row r="4" spans="1:11" ht="22.15" customHeight="1">
      <c r="A4" s="28"/>
      <c r="B4" s="29"/>
      <c r="C4" s="30"/>
      <c r="D4" s="31"/>
      <c r="E4" s="2"/>
    </row>
    <row r="5" spans="1:11" ht="17.100000000000001" customHeight="1">
      <c r="A5" s="28"/>
      <c r="B5" s="29"/>
      <c r="C5" s="30"/>
      <c r="D5" s="31"/>
      <c r="E5" s="31"/>
    </row>
    <row r="6" spans="1:11" ht="15" customHeight="1">
      <c r="B6" s="3"/>
      <c r="C6" s="3"/>
    </row>
    <row r="7" spans="1:11" ht="15" customHeight="1">
      <c r="B7" s="3"/>
      <c r="C7" s="3"/>
    </row>
    <row r="8" spans="1:11" ht="24.4" customHeight="1">
      <c r="A8" s="1" t="s">
        <v>0</v>
      </c>
      <c r="B8" s="3"/>
      <c r="C8" s="3"/>
    </row>
    <row r="9" spans="1:11" ht="22.15" customHeight="1">
      <c r="A9" s="2" t="s">
        <v>1</v>
      </c>
      <c r="B9" s="3"/>
      <c r="C9" s="3"/>
    </row>
    <row r="10" spans="1:11" ht="15" customHeight="1">
      <c r="B10" s="3"/>
      <c r="C10" s="3"/>
    </row>
    <row r="11" spans="1:11" ht="19.7" customHeight="1">
      <c r="A11" s="4" t="s">
        <v>58</v>
      </c>
    </row>
    <row r="12" spans="1:11" ht="12.75" customHeight="1"/>
    <row r="13" spans="1:11" ht="12.75" customHeight="1"/>
    <row r="14" spans="1:11" ht="18.399999999999999" customHeight="1">
      <c r="A14" s="39" t="s">
        <v>3</v>
      </c>
      <c r="B14" s="40"/>
      <c r="C14" s="38"/>
      <c r="D14" s="40"/>
      <c r="E14" s="31"/>
      <c r="F14" s="31"/>
      <c r="G14" s="31"/>
      <c r="H14" s="31"/>
      <c r="I14" s="31"/>
      <c r="J14" s="31"/>
      <c r="K14" s="31"/>
    </row>
    <row r="15" spans="1:11" ht="18.399999999999999" customHeight="1">
      <c r="A15" s="39" t="s">
        <v>4</v>
      </c>
      <c r="B15" s="40"/>
      <c r="C15" s="38"/>
      <c r="D15" s="40"/>
      <c r="E15" s="31"/>
      <c r="F15" s="31"/>
      <c r="G15" s="31"/>
      <c r="H15" s="31"/>
      <c r="I15" s="31"/>
      <c r="J15" s="31"/>
      <c r="K15" s="31"/>
    </row>
    <row r="16" spans="1:11" ht="12.75" customHeight="1"/>
    <row r="17" spans="1:11" ht="12.75" customHeight="1"/>
    <row r="18" spans="1:11" ht="19.350000000000001" customHeight="1">
      <c r="A18" s="5"/>
      <c r="B18" s="6" t="s">
        <v>5</v>
      </c>
      <c r="C18" s="6" t="s">
        <v>6</v>
      </c>
      <c r="D18" s="6" t="s">
        <v>7</v>
      </c>
      <c r="E18" s="6" t="s">
        <v>8</v>
      </c>
      <c r="F18" s="6" t="s">
        <v>9</v>
      </c>
      <c r="G18" s="6" t="s">
        <v>10</v>
      </c>
      <c r="H18" s="6" t="s">
        <v>11</v>
      </c>
      <c r="I18" s="32"/>
      <c r="J18" s="33"/>
      <c r="K18" s="33"/>
    </row>
    <row r="19" spans="1:11" ht="12.75" customHeight="1">
      <c r="A19" s="7">
        <v>1</v>
      </c>
      <c r="B19" s="8"/>
      <c r="C19" s="8"/>
      <c r="D19" s="8"/>
      <c r="E19" s="9"/>
      <c r="F19" s="22"/>
      <c r="G19" s="23" t="str">
        <f>IF(OR(E19="",F19=""),"",E19*F19)</f>
        <v/>
      </c>
      <c r="H19" s="8"/>
      <c r="J19" s="10" t="s">
        <v>14</v>
      </c>
      <c r="K19" s="34">
        <f>SUMIF(B19:B58,"Personal artístic*",G19:G58)</f>
        <v>0</v>
      </c>
    </row>
    <row r="20" spans="1:11" ht="12.75" customHeight="1">
      <c r="A20" s="7">
        <v>2</v>
      </c>
      <c r="B20" s="8"/>
      <c r="C20" s="8"/>
      <c r="D20" s="8"/>
      <c r="E20" s="9"/>
      <c r="F20" s="22"/>
      <c r="G20" s="23" t="str">
        <f>IF(OR(E20="",F20=""),"",E20*F20)</f>
        <v/>
      </c>
      <c r="H20" s="8"/>
      <c r="J20" s="11" t="s">
        <v>18</v>
      </c>
      <c r="K20" s="12">
        <f>SUMIF(B19:B58,"Escenografia i vestuari*",G19:G58)</f>
        <v>0</v>
      </c>
    </row>
    <row r="21" spans="1:11" ht="12.75" customHeight="1">
      <c r="A21" s="7">
        <v>3</v>
      </c>
      <c r="B21" s="8"/>
      <c r="C21" s="8"/>
      <c r="D21" s="8"/>
      <c r="E21" s="9"/>
      <c r="F21" s="22"/>
      <c r="G21" s="23" t="str">
        <f>IF(OR(E21="",F21=""),"",E21*F21)</f>
        <v/>
      </c>
      <c r="H21" s="8"/>
      <c r="J21" s="11" t="s">
        <v>59</v>
      </c>
      <c r="K21" s="12">
        <f>SUMIF(B19:B58,"Despeses producció*",G19:G58)</f>
        <v>0</v>
      </c>
    </row>
    <row r="22" spans="1:11" ht="12.75" customHeight="1">
      <c r="A22" s="7">
        <v>4</v>
      </c>
      <c r="B22" s="8"/>
      <c r="C22" s="8"/>
      <c r="D22" s="8"/>
      <c r="E22" s="9"/>
      <c r="F22" s="22"/>
      <c r="G22" s="23" t="str">
        <f>IF(OR(E22="",F22=""),"",E22*F22)</f>
        <v/>
      </c>
      <c r="H22" s="8"/>
      <c r="J22" s="11" t="s">
        <v>60</v>
      </c>
      <c r="K22" s="12">
        <f>SUMIF(B19:B58,"Material tècnic*",G19:G58)</f>
        <v>0</v>
      </c>
    </row>
    <row r="23" spans="1:11" ht="12.75" customHeight="1">
      <c r="A23" s="7">
        <v>5</v>
      </c>
      <c r="B23" s="8"/>
      <c r="C23" s="8"/>
      <c r="D23" s="8"/>
      <c r="E23" s="9"/>
      <c r="F23" s="22"/>
      <c r="G23" s="23" t="str">
        <f>IF(OR(E23="",F23=""),"",E23*F23)</f>
        <v/>
      </c>
      <c r="H23" s="8"/>
      <c r="J23" s="11" t="s">
        <v>20</v>
      </c>
      <c r="K23" s="12">
        <f>SUMIF(B19:B58,"Publicitat*",G19:G58)</f>
        <v>0</v>
      </c>
    </row>
    <row r="24" spans="1:11" ht="12.75" customHeight="1">
      <c r="A24" s="7">
        <v>6</v>
      </c>
      <c r="B24" s="8"/>
      <c r="C24" s="8"/>
      <c r="D24" s="8"/>
      <c r="E24" s="9"/>
      <c r="F24" s="22"/>
      <c r="G24" s="23" t="str">
        <f>IF(OR(E24="",F24=""),"",E24*F24)</f>
        <v/>
      </c>
      <c r="H24" s="8"/>
      <c r="J24" s="11" t="s">
        <v>33</v>
      </c>
      <c r="K24" s="12">
        <f>SUMIF(B19:B58,"Altres*",G19:G58)</f>
        <v>0</v>
      </c>
    </row>
    <row r="25" spans="1:11" ht="12.75" customHeight="1">
      <c r="A25" s="7">
        <v>7</v>
      </c>
      <c r="B25" s="8"/>
      <c r="C25" s="8"/>
      <c r="D25" s="8"/>
      <c r="E25" s="9"/>
      <c r="F25" s="22"/>
      <c r="G25" s="23" t="str">
        <f>IF(OR(E25="",F25=""),"",E25*F25)</f>
        <v/>
      </c>
      <c r="H25" s="8"/>
      <c r="J25" s="11"/>
      <c r="K25" s="12"/>
    </row>
    <row r="26" spans="1:11" ht="12.75" customHeight="1">
      <c r="A26" s="7">
        <v>8</v>
      </c>
      <c r="B26" s="8"/>
      <c r="C26" s="8"/>
      <c r="D26" s="8"/>
      <c r="E26" s="9"/>
      <c r="F26" s="22"/>
      <c r="G26" s="23" t="str">
        <f>IF(OR(E26="",F26=""),"",E26*F26)</f>
        <v/>
      </c>
      <c r="H26" s="8"/>
      <c r="J26" s="14" t="s">
        <v>22</v>
      </c>
      <c r="K26" s="15">
        <f>SUM(K19:K25)</f>
        <v>0</v>
      </c>
    </row>
    <row r="27" spans="1:11" ht="12.75" customHeight="1">
      <c r="A27" s="7">
        <v>9</v>
      </c>
      <c r="B27" s="8"/>
      <c r="C27" s="8"/>
      <c r="D27" s="8"/>
      <c r="E27" s="9"/>
      <c r="F27" s="22"/>
      <c r="G27" s="23" t="str">
        <f>IF(OR(E27="",F27=""),"",E27*F27)</f>
        <v/>
      </c>
      <c r="H27" s="8"/>
      <c r="K27" s="35"/>
    </row>
    <row r="28" spans="1:11" ht="12.75" customHeight="1">
      <c r="A28" s="7">
        <v>10</v>
      </c>
      <c r="B28" s="8"/>
      <c r="C28" s="8"/>
      <c r="D28" s="8"/>
      <c r="E28" s="9"/>
      <c r="F28" s="22"/>
      <c r="G28" s="23" t="str">
        <f>IF(OR(E28="",F28=""),"",E28*F28)</f>
        <v/>
      </c>
      <c r="H28" s="8"/>
      <c r="J28" s="28"/>
      <c r="K28" s="28"/>
    </row>
    <row r="29" spans="1:11" ht="12.75" customHeight="1">
      <c r="A29" s="7">
        <v>11</v>
      </c>
      <c r="B29" s="8"/>
      <c r="C29" s="8"/>
      <c r="D29" s="8"/>
      <c r="E29" s="9"/>
      <c r="F29" s="22"/>
      <c r="G29" s="23" t="str">
        <f>IF(OR(E29="",F29=""),"",E29*F29)</f>
        <v/>
      </c>
      <c r="H29" s="8"/>
    </row>
    <row r="30" spans="1:11" ht="12.75" customHeight="1">
      <c r="A30" s="7">
        <v>12</v>
      </c>
      <c r="B30" s="8"/>
      <c r="C30" s="8"/>
      <c r="D30" s="8"/>
      <c r="E30" s="9"/>
      <c r="F30" s="22"/>
      <c r="G30" s="23" t="str">
        <f>IF(OR(E30="",F30=""),"",E30*F30)</f>
        <v/>
      </c>
      <c r="H30" s="8"/>
    </row>
    <row r="31" spans="1:11" ht="12.75" customHeight="1">
      <c r="A31" s="7">
        <v>13</v>
      </c>
      <c r="B31" s="8"/>
      <c r="C31" s="8"/>
      <c r="D31" s="8"/>
      <c r="E31" s="9"/>
      <c r="F31" s="22"/>
      <c r="G31" s="23" t="str">
        <f>IF(OR(E31="",F31=""),"",E31*F31)</f>
        <v/>
      </c>
      <c r="H31" s="8"/>
    </row>
    <row r="32" spans="1:11" ht="12.75" customHeight="1">
      <c r="A32" s="7">
        <v>14</v>
      </c>
      <c r="B32" s="8"/>
      <c r="C32" s="8"/>
      <c r="D32" s="8"/>
      <c r="E32" s="9"/>
      <c r="F32" s="22"/>
      <c r="G32" s="23" t="str">
        <f>IF(OR(E32="",F32=""),"",E32*F32)</f>
        <v/>
      </c>
      <c r="H32" s="8"/>
    </row>
    <row r="33" spans="1:8" ht="12.75" customHeight="1">
      <c r="A33" s="7">
        <v>15</v>
      </c>
      <c r="B33" s="8"/>
      <c r="C33" s="8"/>
      <c r="D33" s="8"/>
      <c r="E33" s="9"/>
      <c r="F33" s="22"/>
      <c r="G33" s="23" t="str">
        <f>IF(OR(E33="",F33=""),"",E33*F33)</f>
        <v/>
      </c>
      <c r="H33" s="8"/>
    </row>
    <row r="34" spans="1:8" ht="12.75" customHeight="1">
      <c r="A34" s="7">
        <v>16</v>
      </c>
      <c r="B34" s="8"/>
      <c r="C34" s="8"/>
      <c r="D34" s="8"/>
      <c r="E34" s="9"/>
      <c r="F34" s="22"/>
      <c r="G34" s="23" t="str">
        <f>IF(OR(E34="",F34=""),"",E34*F34)</f>
        <v/>
      </c>
      <c r="H34" s="8"/>
    </row>
    <row r="35" spans="1:8" ht="12.75" customHeight="1">
      <c r="A35" s="7">
        <v>17</v>
      </c>
      <c r="B35" s="8"/>
      <c r="C35" s="8"/>
      <c r="D35" s="8"/>
      <c r="E35" s="9"/>
      <c r="F35" s="22"/>
      <c r="G35" s="23" t="str">
        <f>IF(OR(E35="",F35=""),"",E35*F35)</f>
        <v/>
      </c>
      <c r="H35" s="8"/>
    </row>
    <row r="36" spans="1:8" ht="12.75" customHeight="1">
      <c r="A36" s="7">
        <v>18</v>
      </c>
      <c r="B36" s="8"/>
      <c r="C36" s="8"/>
      <c r="D36" s="8"/>
      <c r="E36" s="9"/>
      <c r="F36" s="22"/>
      <c r="G36" s="23" t="str">
        <f>IF(OR(E36="",F36=""),"",E36*F36)</f>
        <v/>
      </c>
      <c r="H36" s="8"/>
    </row>
    <row r="37" spans="1:8" ht="12.75" customHeight="1">
      <c r="A37" s="7">
        <v>19</v>
      </c>
      <c r="B37" s="8"/>
      <c r="C37" s="8"/>
      <c r="D37" s="8"/>
      <c r="E37" s="9"/>
      <c r="F37" s="22"/>
      <c r="G37" s="23" t="str">
        <f>IF(OR(E37="",F37=""),"",E37*F37)</f>
        <v/>
      </c>
      <c r="H37" s="8"/>
    </row>
    <row r="38" spans="1:8" ht="12.75" customHeight="1">
      <c r="A38" s="7">
        <v>20</v>
      </c>
      <c r="B38" s="8"/>
      <c r="C38" s="8"/>
      <c r="D38" s="8"/>
      <c r="E38" s="9"/>
      <c r="F38" s="22"/>
      <c r="G38" s="23" t="str">
        <f>IF(OR(E38="",F38=""),"",E38*F38)</f>
        <v/>
      </c>
      <c r="H38" s="8"/>
    </row>
    <row r="39" spans="1:8" ht="12.75" customHeight="1">
      <c r="A39" s="7">
        <v>21</v>
      </c>
      <c r="B39" s="8"/>
      <c r="C39" s="8"/>
      <c r="D39" s="8"/>
      <c r="E39" s="9"/>
      <c r="F39" s="22"/>
      <c r="G39" s="23" t="str">
        <f>IF(OR(E39="",F39=""),"",E39*F39)</f>
        <v/>
      </c>
      <c r="H39" s="8"/>
    </row>
    <row r="40" spans="1:8" ht="12.75" customHeight="1">
      <c r="A40" s="7">
        <v>22</v>
      </c>
      <c r="B40" s="8"/>
      <c r="C40" s="8"/>
      <c r="D40" s="8"/>
      <c r="E40" s="9"/>
      <c r="F40" s="22"/>
      <c r="G40" s="23" t="str">
        <f>IF(OR(E40="",F40=""),"",E40*F40)</f>
        <v/>
      </c>
      <c r="H40" s="8"/>
    </row>
    <row r="41" spans="1:8" ht="12.75" customHeight="1">
      <c r="A41" s="7">
        <v>23</v>
      </c>
      <c r="B41" s="8"/>
      <c r="C41" s="8"/>
      <c r="D41" s="8"/>
      <c r="E41" s="9"/>
      <c r="F41" s="22"/>
      <c r="G41" s="23" t="str">
        <f>IF(OR(E41="",F41=""),"",E41*F41)</f>
        <v/>
      </c>
      <c r="H41" s="8"/>
    </row>
    <row r="42" spans="1:8" ht="12.75" customHeight="1">
      <c r="A42" s="7">
        <v>24</v>
      </c>
      <c r="B42" s="8"/>
      <c r="C42" s="8"/>
      <c r="D42" s="8"/>
      <c r="E42" s="9"/>
      <c r="F42" s="22"/>
      <c r="G42" s="23" t="str">
        <f>IF(OR(E42="",F42=""),"",E42*F42)</f>
        <v/>
      </c>
      <c r="H42" s="8"/>
    </row>
    <row r="43" spans="1:8" ht="12.75" customHeight="1">
      <c r="A43" s="7">
        <v>25</v>
      </c>
      <c r="B43" s="8"/>
      <c r="C43" s="8"/>
      <c r="D43" s="8"/>
      <c r="E43" s="9"/>
      <c r="F43" s="22"/>
      <c r="G43" s="23" t="str">
        <f>IF(OR(E43="",F43=""),"",E43*F43)</f>
        <v/>
      </c>
      <c r="H43" s="8"/>
    </row>
    <row r="44" spans="1:8" ht="12.75" customHeight="1">
      <c r="A44" s="7">
        <v>26</v>
      </c>
      <c r="B44" s="8"/>
      <c r="C44" s="8"/>
      <c r="D44" s="8"/>
      <c r="E44" s="9"/>
      <c r="F44" s="22"/>
      <c r="G44" s="23" t="str">
        <f>IF(OR(E44="",F44=""),"",E44*F44)</f>
        <v/>
      </c>
      <c r="H44" s="8"/>
    </row>
    <row r="45" spans="1:8" ht="12.75" customHeight="1">
      <c r="A45" s="7">
        <v>27</v>
      </c>
      <c r="B45" s="8"/>
      <c r="C45" s="8"/>
      <c r="D45" s="8"/>
      <c r="E45" s="9"/>
      <c r="F45" s="22"/>
      <c r="G45" s="23" t="str">
        <f>IF(OR(E45="",F45=""),"",E45*F45)</f>
        <v/>
      </c>
      <c r="H45" s="8"/>
    </row>
    <row r="46" spans="1:8" ht="12.75" customHeight="1">
      <c r="A46" s="7">
        <v>28</v>
      </c>
      <c r="B46" s="8"/>
      <c r="C46" s="8"/>
      <c r="D46" s="8"/>
      <c r="E46" s="9"/>
      <c r="F46" s="22"/>
      <c r="G46" s="23" t="str">
        <f>IF(OR(E46="",F46=""),"",E46*F46)</f>
        <v/>
      </c>
      <c r="H46" s="8"/>
    </row>
    <row r="47" spans="1:8" ht="12.75" customHeight="1">
      <c r="A47" s="7">
        <v>29</v>
      </c>
      <c r="B47" s="8"/>
      <c r="C47" s="8"/>
      <c r="D47" s="8"/>
      <c r="E47" s="9"/>
      <c r="F47" s="22"/>
      <c r="G47" s="23" t="str">
        <f>IF(OR(E47="",F47=""),"",E47*F47)</f>
        <v/>
      </c>
      <c r="H47" s="8"/>
    </row>
    <row r="48" spans="1:8" ht="12.75" customHeight="1">
      <c r="A48" s="7">
        <v>30</v>
      </c>
      <c r="B48" s="8"/>
      <c r="C48" s="8"/>
      <c r="D48" s="8"/>
      <c r="E48" s="9"/>
      <c r="F48" s="22"/>
      <c r="G48" s="23" t="str">
        <f>IF(OR(E48="",F48=""),"",E48*F48)</f>
        <v/>
      </c>
      <c r="H48" s="8"/>
    </row>
    <row r="49" spans="1:8" ht="12.75" customHeight="1">
      <c r="A49" s="7">
        <v>31</v>
      </c>
      <c r="B49" s="8"/>
      <c r="C49" s="8"/>
      <c r="D49" s="8"/>
      <c r="E49" s="9"/>
      <c r="F49" s="22"/>
      <c r="G49" s="23" t="str">
        <f>IF(OR(E49="",F49=""),"",E49*F49)</f>
        <v/>
      </c>
      <c r="H49" s="8"/>
    </row>
    <row r="50" spans="1:8" ht="12.75" customHeight="1">
      <c r="A50" s="7">
        <v>32</v>
      </c>
      <c r="B50" s="8"/>
      <c r="C50" s="8"/>
      <c r="D50" s="8"/>
      <c r="E50" s="9"/>
      <c r="F50" s="22"/>
      <c r="G50" s="23" t="str">
        <f>IF(OR(E50="",F50=""),"",E50*F50)</f>
        <v/>
      </c>
      <c r="H50" s="8"/>
    </row>
    <row r="51" spans="1:8" ht="12.75" customHeight="1">
      <c r="A51" s="7">
        <v>33</v>
      </c>
      <c r="B51" s="8"/>
      <c r="C51" s="8"/>
      <c r="D51" s="8"/>
      <c r="E51" s="9"/>
      <c r="F51" s="22"/>
      <c r="G51" s="23" t="str">
        <f>IF(OR(E51="",F51=""),"",E51*F51)</f>
        <v/>
      </c>
      <c r="H51" s="8"/>
    </row>
    <row r="52" spans="1:8" ht="12.75" customHeight="1">
      <c r="A52" s="7">
        <v>34</v>
      </c>
      <c r="B52" s="8"/>
      <c r="C52" s="8"/>
      <c r="D52" s="8"/>
      <c r="E52" s="9"/>
      <c r="F52" s="22"/>
      <c r="G52" s="23" t="str">
        <f>IF(OR(E52="",F52=""),"",E52*F52)</f>
        <v/>
      </c>
      <c r="H52" s="8"/>
    </row>
    <row r="53" spans="1:8" ht="12.75" customHeight="1">
      <c r="A53" s="7">
        <v>35</v>
      </c>
      <c r="B53" s="8"/>
      <c r="C53" s="8"/>
      <c r="D53" s="8"/>
      <c r="E53" s="9"/>
      <c r="F53" s="22"/>
      <c r="G53" s="23" t="str">
        <f>IF(OR(E53="",F53=""),"",E53*F53)</f>
        <v/>
      </c>
      <c r="H53" s="8"/>
    </row>
    <row r="54" spans="1:8" ht="12.75" customHeight="1">
      <c r="A54" s="7">
        <v>36</v>
      </c>
      <c r="B54" s="8"/>
      <c r="C54" s="8"/>
      <c r="D54" s="8"/>
      <c r="E54" s="9"/>
      <c r="F54" s="22"/>
      <c r="G54" s="23" t="str">
        <f>IF(OR(E54="",F54=""),"",E54*F54)</f>
        <v/>
      </c>
      <c r="H54" s="8"/>
    </row>
    <row r="55" spans="1:8" ht="12.75" customHeight="1">
      <c r="A55" s="7">
        <v>37</v>
      </c>
      <c r="B55" s="8"/>
      <c r="C55" s="8"/>
      <c r="D55" s="8"/>
      <c r="E55" s="9"/>
      <c r="F55" s="22"/>
      <c r="G55" s="23" t="str">
        <f>IF(OR(E55="",F55=""),"",E55*F55)</f>
        <v/>
      </c>
      <c r="H55" s="8"/>
    </row>
    <row r="56" spans="1:8" ht="12.75" customHeight="1">
      <c r="A56" s="7">
        <v>38</v>
      </c>
      <c r="B56" s="8"/>
      <c r="C56" s="8"/>
      <c r="D56" s="8"/>
      <c r="E56" s="9"/>
      <c r="F56" s="22"/>
      <c r="G56" s="23" t="str">
        <f>IF(OR(E56="",F56=""),"",E56*F56)</f>
        <v/>
      </c>
      <c r="H56" s="8"/>
    </row>
    <row r="57" spans="1:8" ht="12.75" customHeight="1">
      <c r="A57" s="7">
        <v>39</v>
      </c>
      <c r="B57" s="8"/>
      <c r="C57" s="8"/>
      <c r="D57" s="8"/>
      <c r="E57" s="9"/>
      <c r="F57" s="22"/>
      <c r="G57" s="23" t="str">
        <f>IF(OR(E57="",F57=""),"",E57*F57)</f>
        <v/>
      </c>
      <c r="H57" s="8"/>
    </row>
    <row r="58" spans="1:8" ht="12.75" customHeight="1">
      <c r="A58" s="7">
        <v>40</v>
      </c>
      <c r="B58" s="8"/>
      <c r="C58" s="8"/>
      <c r="D58" s="8"/>
      <c r="E58" s="9"/>
      <c r="F58" s="22"/>
      <c r="G58" s="23" t="str">
        <f>IF(OR(E58="",F58=""),"",E58*F58)</f>
        <v/>
      </c>
      <c r="H58" s="8"/>
    </row>
    <row r="59" spans="1:8" ht="12.75" customHeight="1">
      <c r="A59" s="28"/>
      <c r="B59" s="28"/>
      <c r="C59" s="28"/>
      <c r="D59" s="28"/>
      <c r="E59" s="28"/>
      <c r="F59" s="28"/>
      <c r="G59" s="28"/>
      <c r="H59" s="28"/>
    </row>
    <row r="60" spans="1:8" ht="12.75" customHeight="1">
      <c r="A60" s="24"/>
      <c r="B60" s="25"/>
      <c r="C60" s="25"/>
      <c r="D60" s="25"/>
      <c r="E60" s="26"/>
      <c r="F60" s="27" t="s">
        <v>22</v>
      </c>
      <c r="G60" s="16">
        <f>SUM(G19:G58)</f>
        <v>0</v>
      </c>
      <c r="H60" s="28"/>
    </row>
    <row r="61" spans="1:8" ht="12.75" customHeight="1"/>
    <row r="62" spans="1:8" ht="12.75" customHeight="1">
      <c r="A62" s="17" t="s">
        <v>23</v>
      </c>
    </row>
    <row r="63" spans="1:8" ht="12.75" customHeight="1"/>
    <row r="64" spans="1:8" ht="12.75" customHeight="1"/>
  </sheetData>
  <mergeCells count="4">
    <mergeCell ref="C15:D15"/>
    <mergeCell ref="C14:D14"/>
    <mergeCell ref="A14:B14"/>
    <mergeCell ref="A15:B15"/>
  </mergeCells>
  <dataValidations count="2">
    <dataValidation type="list" allowBlank="1" errorTitle="Tipus no admès" error="Triau una categoria de la llista." sqref="B19 B20 B21 B22 B23 B24 B25 B26 B27 B28 B29 B30 B31 B32 B33 B34 B35 B36 B37 B38 B39 B40 B41 B42 B43 B44 B45 B46 B47 B48 B49 B50 B51 B52 B53 B54 B55 B56 B57 B58" xr:uid="{00000000-0002-0000-0500-000000000000}">
      <formula1>"Personal artístic,Escenografia i vestuari,Despeses producció,Material tècnic,Publicitat,Altres"</formula1>
    </dataValidation>
    <dataValidation type="decimal" allowBlank="1" showErrorMessage="1" errorTitle="% Imputació" error="Introduïu un percentatge entre 0 % i 100 %." sqref="F19:F58" xr:uid="{00000000-0002-0000-0500-000001000000}">
      <formula1>0</formula1>
      <formula2>1</formula2>
    </dataValidation>
  </dataValidations>
  <printOptions horizontalCentered="1"/>
  <pageMargins left="0.75" right="0.75" top="1" bottom="1" header="0.5" footer="0.5"/>
  <pageSetup paperSize="8"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C71E040F3190B4DAFB471C8FC86BC73" ma:contentTypeVersion="15" ma:contentTypeDescription="Crea un document nou" ma:contentTypeScope="" ma:versionID="a28d54a456878aeeb6cb8c5dc5179999">
  <xsd:schema xmlns:xsd="http://www.w3.org/2001/XMLSchema" xmlns:xs="http://www.w3.org/2001/XMLSchema" xmlns:p="http://schemas.microsoft.com/office/2006/metadata/properties" xmlns:ns2="877dbfaf-26d9-467f-a968-f9371e91323b" xmlns:ns3="a4721358-077d-4775-8f16-036b80c24da6" xmlns:ns4="http://schemas.microsoft.com/sharepoint/v4" targetNamespace="http://schemas.microsoft.com/office/2006/metadata/properties" ma:root="true" ma:fieldsID="fb6001894ccaf82ffd138d8f81c36b9d" ns2:_="" ns3:_="" ns4:_="">
    <xsd:import namespace="877dbfaf-26d9-467f-a968-f9371e91323b"/>
    <xsd:import namespace="a4721358-077d-4775-8f16-036b80c24da6"/>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4:IconOverla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7dbfaf-26d9-467f-a968-f9371e91323b"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9992e941-c715-4cb1-9613-9b0ae4e10622}" ma:internalName="TaxCatchAll" ma:readOnly="false" ma:showField="CatchAllData" ma:web="877dbfaf-26d9-467f-a968-f9371e9132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721358-077d-4775-8f16-036b80c24da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721358-077d-4775-8f16-036b80c24da6">
      <Terms xmlns="http://schemas.microsoft.com/office/infopath/2007/PartnerControls"/>
    </lcf76f155ced4ddcb4097134ff3c332f>
    <TaxCatchAll xmlns="877dbfaf-26d9-467f-a968-f9371e91323b" xsi:nil="true"/>
    <IconOverlay xmlns="http://schemas.microsoft.com/sharepoint/v4" xsi:nil="true"/>
    <_dlc_DocId xmlns="877dbfaf-26d9-467f-a968-f9371e91323b">EPAW64ZCYAVY-1999651081-187955</_dlc_DocId>
    <_dlc_DocIdUrl xmlns="877dbfaf-26d9-467f-a968-f9371e91323b">
      <Url>https://caib.sharepoint.com/sites/ARXIUS-ICIB/_layouts/15/DocIdRedir.aspx?ID=EPAW64ZCYAVY-1999651081-187955</Url>
      <Description>EPAW64ZCYAVY-1999651081-187955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5DA1C0-2EF3-4833-A4F6-7270263DDC5E}"/>
</file>

<file path=customXml/itemProps2.xml><?xml version="1.0" encoding="utf-8"?>
<ds:datastoreItem xmlns:ds="http://schemas.openxmlformats.org/officeDocument/2006/customXml" ds:itemID="{9E464C77-6C7B-48A7-9A87-D2F4AC49817B}"/>
</file>

<file path=customXml/itemProps3.xml><?xml version="1.0" encoding="utf-8"?>
<ds:datastoreItem xmlns:ds="http://schemas.openxmlformats.org/officeDocument/2006/customXml" ds:itemID="{EE5D8168-13F3-49EA-8A1D-509346869E6A}"/>
</file>

<file path=customXml/itemProps4.xml><?xml version="1.0" encoding="utf-8"?>
<ds:datastoreItem xmlns:ds="http://schemas.openxmlformats.org/officeDocument/2006/customXml" ds:itemID="{C9700AFE-9E41-4FEE-A309-1EE5B99ABE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Diana De la Cuadra Menendez</cp:lastModifiedBy>
  <cp:revision/>
  <dcterms:created xsi:type="dcterms:W3CDTF">2026-10-13T21:25:12Z</dcterms:created>
  <dcterms:modified xsi:type="dcterms:W3CDTF">2026-10-14T19:11:45Z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0x010100CC71E040F3190B4DAFB471C8FC86BC73</vt:lpwstr>
  </property>
  <property fmtid="{D5CDD505-2E9C-101B-9397-08002B2CF9AE}" pid="3" name="_dlc_DocIdItemGuid">
    <vt:lpwstr>8ac81a54-efeb-41eb-903c-de7bfdbec7b2</vt:lpwstr>
  </property>
  <property fmtid="{D5CDD505-2E9C-101B-9397-08002B2CF9AE}" pid="4" name="MediaServiceImageTags">
    <vt:lpwstr/>
  </property>
</Properties>
</file>